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00" windowHeight="8550" tabRatio="851"/>
  </bookViews>
  <sheets>
    <sheet name="入力表" sheetId="19" r:id="rId1"/>
    <sheet name="1 契約者等" sheetId="32" r:id="rId2"/>
    <sheet name="2.委託実績" sheetId="47" r:id="rId3"/>
    <sheet name="3.実施施設概要等" sheetId="1" r:id="rId4"/>
    <sheet name="4 ｅﾗｰﾆﾝｸﾞｶﾘｷｭﾗﾑ（コース１）" sheetId="33" r:id="rId5"/>
    <sheet name="4 ｅﾗｰﾆﾝｸﾞｶﾘｷｭﾗﾑ （コース２）" sheetId="43" r:id="rId6"/>
    <sheet name="4 ｅﾗｰﾆﾝｸﾞｶﾘｷｭﾗﾑ （コース３）" sheetId="45" r:id="rId7"/>
    <sheet name="5.テキスト内訳（コース１）" sheetId="42" r:id="rId8"/>
    <sheet name="5.テキスト内訳（コース２）" sheetId="44" r:id="rId9"/>
    <sheet name="5.テキスト内訳（コース３）" sheetId="46" r:id="rId10"/>
    <sheet name="6 ｽｸｰﾘﾝｸﾞ" sheetId="36" r:id="rId11"/>
    <sheet name="7 ｽｸｰﾘﾝｸﾞｽｹｼﾞｭｰﾙ（７月）" sheetId="48" r:id="rId12"/>
    <sheet name="7 ｽｸｰﾘﾝｸﾞｽｹｼﾞｭｰﾙ（10月）" sheetId="52" r:id="rId13"/>
    <sheet name="7 ｽｸｰﾘﾝｸﾞｽｹｼﾞｭｰﾙ（１月）" sheetId="51" r:id="rId14"/>
    <sheet name="8 ｽｸｰﾘﾝｸﾞ施設概要" sheetId="37" r:id="rId15"/>
    <sheet name="9 講師名簿" sheetId="34" r:id="rId16"/>
    <sheet name="10 就職支援" sheetId="39" r:id="rId17"/>
    <sheet name="11 就職担当者名簿" sheetId="40" r:id="rId18"/>
    <sheet name="12 提出物一覧" sheetId="41" r:id="rId19"/>
  </sheets>
  <externalReferences>
    <externalReference r:id="rId20"/>
  </externalReferences>
  <definedNames>
    <definedName name="_xlnm.Print_Area" localSheetId="1">'1 契約者等'!$A$1:$J$26</definedName>
    <definedName name="_xlnm.Print_Area" localSheetId="16">'10 就職支援'!$A$1:$I$18</definedName>
    <definedName name="_xlnm.Print_Area" localSheetId="17">'11 就職担当者名簿'!$A$1:$Q$20</definedName>
    <definedName name="_xlnm.Print_Area" localSheetId="2">'2.委託実績'!$A$1:$J$34</definedName>
    <definedName name="_xlnm.Print_Area" localSheetId="3">'3.実施施設概要等'!$A$1:$H$17</definedName>
    <definedName name="_xlnm.Print_Area" localSheetId="5">'4 ｅﾗｰﾆﾝｸﾞｶﾘｷｭﾗﾑ （コース２）'!$A$1:$I$35</definedName>
    <definedName name="_xlnm.Print_Area" localSheetId="6">'4 ｅﾗｰﾆﾝｸﾞｶﾘｷｭﾗﾑ （コース３）'!$A$1:$I$35</definedName>
    <definedName name="_xlnm.Print_Area" localSheetId="4">'4 ｅﾗｰﾆﾝｸﾞｶﾘｷｭﾗﾑ（コース１）'!$A$1:$I$35</definedName>
    <definedName name="_xlnm.Print_Area" localSheetId="10">'6 ｽｸｰﾘﾝｸﾞ'!$A$1:$N$33</definedName>
    <definedName name="_xlnm.Print_Area" localSheetId="12">'7 ｽｸｰﾘﾝｸﾞｽｹｼﾞｭｰﾙ（10月）'!$A$1:$N$44</definedName>
    <definedName name="_xlnm.Print_Area" localSheetId="13">'7 ｽｸｰﾘﾝｸﾞｽｹｼﾞｭｰﾙ（１月）'!$A$1:$N$44</definedName>
    <definedName name="_xlnm.Print_Area" localSheetId="11">'7 ｽｸｰﾘﾝｸﾞｽｹｼﾞｭｰﾙ（７月）'!$A$1:$N$44</definedName>
    <definedName name="_xlnm.Print_Area" localSheetId="14">'8 ｽｸｰﾘﾝｸﾞ施設概要'!$A$1:$I$14</definedName>
    <definedName name="_xlnm.Print_Area" localSheetId="15">'9 講師名簿'!$A$1:$S$37</definedName>
    <definedName name="_xlnm.Print_Area" localSheetId="0">入力表!$A$1:$Z$49</definedName>
    <definedName name="_xlnm.Print_Titles" localSheetId="5">'4 ｅﾗｰﾆﾝｸﾞｶﾘｷｭﾗﾑ （コース２）'!$1:$2</definedName>
    <definedName name="_xlnm.Print_Titles" localSheetId="6">'4 ｅﾗｰﾆﾝｸﾞｶﾘｷｭﾗﾑ （コース３）'!$1:$2</definedName>
    <definedName name="_xlnm.Print_Titles" localSheetId="4">'4 ｅﾗｰﾆﾝｸﾞｶﾘｷｭﾗﾑ（コース１）'!$1:$2</definedName>
    <definedName name="_xlnm.Print_Titles" localSheetId="14">'8 ｽｸｰﾘﾝｸﾞ施設概要'!$1:$2</definedName>
    <definedName name="学科時間" localSheetId="12">[1]入力表!$D$13</definedName>
    <definedName name="学科時間" localSheetId="13">[1]入力表!$D$13</definedName>
    <definedName name="学科時間" localSheetId="11">[1]入力表!$D$13</definedName>
    <definedName name="学科時間計" localSheetId="12">[1]入力表!$D$13</definedName>
    <definedName name="学科時間計" localSheetId="13">[1]入力表!$D$13</definedName>
    <definedName name="学科時間計" localSheetId="11">[1]入力表!$D$13</definedName>
    <definedName name="実技時間" localSheetId="12">[1]入力表!$E$13</definedName>
    <definedName name="実技時間" localSheetId="13">[1]入力表!$E$13</definedName>
    <definedName name="実技時間" localSheetId="11">[1]入力表!$E$13</definedName>
    <definedName name="実技時間計" localSheetId="12">[1]入力表!$E$13</definedName>
    <definedName name="実技時間計" localSheetId="13">[1]入力表!$E$13</definedName>
    <definedName name="実技時間計" localSheetId="11">[1]入力表!$E$13</definedName>
    <definedName name="就職支援時間" localSheetId="12">[1]入力表!$F$13</definedName>
    <definedName name="就職支援時間" localSheetId="13">[1]入力表!$F$13</definedName>
    <definedName name="就職支援時間" localSheetId="11">[1]入力表!$F$13</definedName>
  </definedNames>
  <calcPr calcId="145621"/>
</workbook>
</file>

<file path=xl/calcChain.xml><?xml version="1.0" encoding="utf-8"?>
<calcChain xmlns="http://schemas.openxmlformats.org/spreadsheetml/2006/main">
  <c r="I1" i="41" l="1"/>
  <c r="D46" i="19"/>
  <c r="I12" i="52" l="1"/>
  <c r="C44" i="48"/>
  <c r="C43" i="48"/>
  <c r="C3" i="47" l="1"/>
  <c r="H26" i="45"/>
  <c r="F26" i="45"/>
  <c r="K44" i="51"/>
  <c r="K44" i="52"/>
  <c r="G44" i="52"/>
  <c r="M44" i="52" s="1"/>
  <c r="C44" i="52"/>
  <c r="K43" i="52"/>
  <c r="G43" i="52"/>
  <c r="C43" i="52"/>
  <c r="A13" i="52"/>
  <c r="B12" i="52"/>
  <c r="A11" i="52"/>
  <c r="L8" i="52"/>
  <c r="K4" i="52"/>
  <c r="G44" i="51"/>
  <c r="C44" i="51"/>
  <c r="K43" i="51"/>
  <c r="G43" i="51"/>
  <c r="C43" i="51"/>
  <c r="A13" i="51"/>
  <c r="B13" i="51" s="1"/>
  <c r="B12" i="51"/>
  <c r="A11" i="51"/>
  <c r="L8" i="51"/>
  <c r="K4" i="51"/>
  <c r="K4" i="48"/>
  <c r="L8" i="48"/>
  <c r="K44" i="48"/>
  <c r="G44" i="48"/>
  <c r="G43" i="48"/>
  <c r="K43" i="48"/>
  <c r="A13" i="48"/>
  <c r="A14" i="48" s="1"/>
  <c r="B12" i="48"/>
  <c r="A11" i="48"/>
  <c r="M44" i="48" l="1"/>
  <c r="M44" i="51"/>
  <c r="M43" i="51"/>
  <c r="M43" i="52"/>
  <c r="B13" i="52"/>
  <c r="A14" i="52"/>
  <c r="A14" i="51"/>
  <c r="M43" i="48"/>
  <c r="B13" i="48"/>
  <c r="A15" i="48"/>
  <c r="B14" i="48"/>
  <c r="B14" i="52" l="1"/>
  <c r="A15" i="52"/>
  <c r="A15" i="51"/>
  <c r="B14" i="51"/>
  <c r="B15" i="48"/>
  <c r="A16" i="48"/>
  <c r="B15" i="52" l="1"/>
  <c r="A16" i="52"/>
  <c r="B15" i="51"/>
  <c r="A16" i="51"/>
  <c r="A17" i="48"/>
  <c r="B16" i="48"/>
  <c r="A17" i="52" l="1"/>
  <c r="B16" i="52"/>
  <c r="A17" i="51"/>
  <c r="B16" i="51"/>
  <c r="B17" i="48"/>
  <c r="A18" i="48"/>
  <c r="B17" i="52" l="1"/>
  <c r="A18" i="52"/>
  <c r="B17" i="51"/>
  <c r="A18" i="51"/>
  <c r="A19" i="48"/>
  <c r="B18" i="48"/>
  <c r="A19" i="52" l="1"/>
  <c r="B18" i="52"/>
  <c r="A19" i="51"/>
  <c r="B18" i="51"/>
  <c r="B19" i="48"/>
  <c r="A20" i="48"/>
  <c r="B19" i="52" l="1"/>
  <c r="A20" i="52"/>
  <c r="B19" i="51"/>
  <c r="A20" i="51"/>
  <c r="A21" i="48"/>
  <c r="B20" i="48"/>
  <c r="A21" i="52" l="1"/>
  <c r="B20" i="52"/>
  <c r="A21" i="51"/>
  <c r="B20" i="51"/>
  <c r="B21" i="48"/>
  <c r="A22" i="48"/>
  <c r="B21" i="52" l="1"/>
  <c r="A22" i="52"/>
  <c r="B21" i="51"/>
  <c r="A22" i="51"/>
  <c r="A23" i="48"/>
  <c r="B22" i="48"/>
  <c r="A23" i="52" l="1"/>
  <c r="B22" i="52"/>
  <c r="A23" i="51"/>
  <c r="B22" i="51"/>
  <c r="B23" i="48"/>
  <c r="A24" i="48"/>
  <c r="B23" i="52" l="1"/>
  <c r="A24" i="52"/>
  <c r="B23" i="51"/>
  <c r="A24" i="51"/>
  <c r="A25" i="48"/>
  <c r="B24" i="48"/>
  <c r="A25" i="52" l="1"/>
  <c r="B24" i="52"/>
  <c r="A25" i="51"/>
  <c r="B24" i="51"/>
  <c r="B25" i="48"/>
  <c r="A26" i="48"/>
  <c r="B25" i="52" l="1"/>
  <c r="A26" i="52"/>
  <c r="B25" i="51"/>
  <c r="A26" i="51"/>
  <c r="A27" i="48"/>
  <c r="B26" i="48"/>
  <c r="A27" i="52" l="1"/>
  <c r="B26" i="52"/>
  <c r="A27" i="51"/>
  <c r="B26" i="51"/>
  <c r="B27" i="48"/>
  <c r="A28" i="48"/>
  <c r="B27" i="52" l="1"/>
  <c r="A28" i="52"/>
  <c r="B27" i="51"/>
  <c r="A28" i="51"/>
  <c r="A29" i="48"/>
  <c r="B28" i="48"/>
  <c r="A29" i="52" l="1"/>
  <c r="B28" i="52"/>
  <c r="A29" i="51"/>
  <c r="B28" i="51"/>
  <c r="B29" i="48"/>
  <c r="A30" i="48"/>
  <c r="B29" i="52" l="1"/>
  <c r="A30" i="52"/>
  <c r="B29" i="51"/>
  <c r="A30" i="51"/>
  <c r="A31" i="48"/>
  <c r="B30" i="48"/>
  <c r="A31" i="52" l="1"/>
  <c r="B30" i="52"/>
  <c r="A31" i="51"/>
  <c r="B30" i="51"/>
  <c r="B31" i="48"/>
  <c r="A32" i="48"/>
  <c r="B31" i="52" l="1"/>
  <c r="A32" i="52"/>
  <c r="B31" i="51"/>
  <c r="A32" i="51"/>
  <c r="A33" i="48"/>
  <c r="B32" i="48"/>
  <c r="A33" i="52" l="1"/>
  <c r="B32" i="52"/>
  <c r="A33" i="51"/>
  <c r="B32" i="51"/>
  <c r="B33" i="48"/>
  <c r="A34" i="48"/>
  <c r="B33" i="52" l="1"/>
  <c r="A34" i="52"/>
  <c r="B33" i="51"/>
  <c r="A34" i="51"/>
  <c r="A35" i="48"/>
  <c r="B34" i="48"/>
  <c r="A35" i="52" l="1"/>
  <c r="B34" i="52"/>
  <c r="A35" i="51"/>
  <c r="B34" i="51"/>
  <c r="B35" i="48"/>
  <c r="A36" i="48"/>
  <c r="B35" i="52" l="1"/>
  <c r="A36" i="52"/>
  <c r="B35" i="51"/>
  <c r="A36" i="51"/>
  <c r="A37" i="48"/>
  <c r="B36" i="48"/>
  <c r="A37" i="52" l="1"/>
  <c r="B36" i="52"/>
  <c r="A37" i="51"/>
  <c r="B36" i="51"/>
  <c r="B37" i="48"/>
  <c r="A38" i="48"/>
  <c r="B37" i="52" l="1"/>
  <c r="A38" i="52"/>
  <c r="B37" i="51"/>
  <c r="A38" i="51"/>
  <c r="A39" i="48"/>
  <c r="B38" i="48"/>
  <c r="A39" i="52" l="1"/>
  <c r="B38" i="52"/>
  <c r="A39" i="51"/>
  <c r="B38" i="51"/>
  <c r="B39" i="48"/>
  <c r="A40" i="48"/>
  <c r="B39" i="52" l="1"/>
  <c r="A40" i="52"/>
  <c r="B39" i="51"/>
  <c r="A40" i="51"/>
  <c r="A41" i="48"/>
  <c r="A42" i="48" s="1"/>
  <c r="B40" i="48"/>
  <c r="A41" i="52" l="1"/>
  <c r="B40" i="52"/>
  <c r="A41" i="51"/>
  <c r="B40" i="51"/>
  <c r="E12" i="48"/>
  <c r="B42" i="48"/>
  <c r="B41" i="48"/>
  <c r="B41" i="52" l="1"/>
  <c r="A42" i="52"/>
  <c r="B41" i="51"/>
  <c r="A42" i="51"/>
  <c r="F12" i="48"/>
  <c r="E13" i="48"/>
  <c r="E12" i="52" l="1"/>
  <c r="B42" i="52"/>
  <c r="E12" i="51"/>
  <c r="B42" i="51"/>
  <c r="E14" i="48"/>
  <c r="F13" i="48"/>
  <c r="E11" i="48"/>
  <c r="F12" i="52" l="1"/>
  <c r="E13" i="52"/>
  <c r="F12" i="51"/>
  <c r="E13" i="51"/>
  <c r="F14" i="48"/>
  <c r="E15" i="48"/>
  <c r="E11" i="52" l="1"/>
  <c r="F13" i="52"/>
  <c r="E14" i="52"/>
  <c r="E11" i="51"/>
  <c r="E14" i="51"/>
  <c r="F13" i="51"/>
  <c r="E16" i="48"/>
  <c r="F15" i="48"/>
  <c r="F14" i="52" l="1"/>
  <c r="E15" i="52"/>
  <c r="F14" i="51"/>
  <c r="E15" i="51"/>
  <c r="F16" i="48"/>
  <c r="E17" i="48"/>
  <c r="F15" i="52" l="1"/>
  <c r="E16" i="52"/>
  <c r="E16" i="51"/>
  <c r="F15" i="51"/>
  <c r="E18" i="48"/>
  <c r="F17" i="48"/>
  <c r="F16" i="52" l="1"/>
  <c r="E17" i="52"/>
  <c r="F16" i="51"/>
  <c r="E17" i="51"/>
  <c r="F18" i="48"/>
  <c r="E19" i="48"/>
  <c r="E18" i="52" l="1"/>
  <c r="F17" i="52"/>
  <c r="E18" i="51"/>
  <c r="F17" i="51"/>
  <c r="E20" i="48"/>
  <c r="F19" i="48"/>
  <c r="F18" i="52" l="1"/>
  <c r="E19" i="52"/>
  <c r="F18" i="51"/>
  <c r="E19" i="51"/>
  <c r="F20" i="48"/>
  <c r="E21" i="48"/>
  <c r="E20" i="52" l="1"/>
  <c r="F19" i="52"/>
  <c r="E20" i="51"/>
  <c r="F19" i="51"/>
  <c r="E22" i="48"/>
  <c r="F21" i="48"/>
  <c r="F20" i="52" l="1"/>
  <c r="E21" i="52"/>
  <c r="F20" i="51"/>
  <c r="E21" i="51"/>
  <c r="F22" i="48"/>
  <c r="E23" i="48"/>
  <c r="E22" i="52" l="1"/>
  <c r="F21" i="52"/>
  <c r="E22" i="51"/>
  <c r="F21" i="51"/>
  <c r="E24" i="48"/>
  <c r="F23" i="48"/>
  <c r="F22" i="52" l="1"/>
  <c r="E23" i="52"/>
  <c r="F22" i="51"/>
  <c r="E23" i="51"/>
  <c r="F24" i="48"/>
  <c r="E25" i="48"/>
  <c r="E24" i="52" l="1"/>
  <c r="F23" i="52"/>
  <c r="E24" i="51"/>
  <c r="F23" i="51"/>
  <c r="E26" i="48"/>
  <c r="F25" i="48"/>
  <c r="F24" i="52" l="1"/>
  <c r="E25" i="52"/>
  <c r="F24" i="51"/>
  <c r="E25" i="51"/>
  <c r="F26" i="48"/>
  <c r="E27" i="48"/>
  <c r="E26" i="52" l="1"/>
  <c r="F25" i="52"/>
  <c r="E26" i="51"/>
  <c r="F25" i="51"/>
  <c r="E28" i="48"/>
  <c r="F27" i="48"/>
  <c r="F26" i="52" l="1"/>
  <c r="E27" i="52"/>
  <c r="F26" i="51"/>
  <c r="E27" i="51"/>
  <c r="F28" i="48"/>
  <c r="E29" i="48"/>
  <c r="E28" i="52" l="1"/>
  <c r="F27" i="52"/>
  <c r="E28" i="51"/>
  <c r="F27" i="51"/>
  <c r="E30" i="48"/>
  <c r="F29" i="48"/>
  <c r="F28" i="52" l="1"/>
  <c r="E29" i="52"/>
  <c r="F28" i="51"/>
  <c r="E29" i="51"/>
  <c r="F30" i="48"/>
  <c r="E31" i="48"/>
  <c r="E30" i="52" l="1"/>
  <c r="F29" i="52"/>
  <c r="E30" i="51"/>
  <c r="F29" i="51"/>
  <c r="E32" i="48"/>
  <c r="F31" i="48"/>
  <c r="F30" i="52" l="1"/>
  <c r="E31" i="52"/>
  <c r="F30" i="51"/>
  <c r="E31" i="51"/>
  <c r="F32" i="48"/>
  <c r="E33" i="48"/>
  <c r="E32" i="52" l="1"/>
  <c r="F31" i="52"/>
  <c r="E32" i="51"/>
  <c r="F31" i="51"/>
  <c r="E34" i="48"/>
  <c r="F33" i="48"/>
  <c r="F32" i="52" l="1"/>
  <c r="E33" i="52"/>
  <c r="F32" i="51"/>
  <c r="E33" i="51"/>
  <c r="F34" i="48"/>
  <c r="E35" i="48"/>
  <c r="E34" i="52" l="1"/>
  <c r="F33" i="52"/>
  <c r="E34" i="51"/>
  <c r="F33" i="51"/>
  <c r="E36" i="48"/>
  <c r="F35" i="48"/>
  <c r="F34" i="52" l="1"/>
  <c r="E35" i="52"/>
  <c r="F34" i="51"/>
  <c r="E35" i="51"/>
  <c r="F36" i="48"/>
  <c r="E37" i="48"/>
  <c r="E36" i="52" l="1"/>
  <c r="F35" i="52"/>
  <c r="E36" i="51"/>
  <c r="F35" i="51"/>
  <c r="E38" i="48"/>
  <c r="F37" i="48"/>
  <c r="F36" i="52" l="1"/>
  <c r="E37" i="52"/>
  <c r="F36" i="51"/>
  <c r="E37" i="51"/>
  <c r="F38" i="48"/>
  <c r="E39" i="48"/>
  <c r="E38" i="52" l="1"/>
  <c r="F37" i="52"/>
  <c r="E38" i="51"/>
  <c r="F37" i="51"/>
  <c r="E40" i="48"/>
  <c r="F39" i="48"/>
  <c r="F38" i="52" l="1"/>
  <c r="E39" i="52"/>
  <c r="F38" i="51"/>
  <c r="E39" i="51"/>
  <c r="I12" i="51" s="1"/>
  <c r="F40" i="48"/>
  <c r="E41" i="48"/>
  <c r="E40" i="52" l="1"/>
  <c r="F39" i="52"/>
  <c r="F39" i="51"/>
  <c r="F41" i="48"/>
  <c r="E42" i="48"/>
  <c r="F40" i="52" l="1"/>
  <c r="E41" i="52"/>
  <c r="F42" i="48"/>
  <c r="I12" i="48"/>
  <c r="F41" i="52" l="1"/>
  <c r="I13" i="48"/>
  <c r="J12" i="48"/>
  <c r="I11" i="48"/>
  <c r="J13" i="48" l="1"/>
  <c r="I14" i="48"/>
  <c r="I11" i="52" l="1"/>
  <c r="J12" i="52"/>
  <c r="I13" i="52"/>
  <c r="I11" i="51"/>
  <c r="I13" i="51"/>
  <c r="J12" i="51"/>
  <c r="I15" i="48"/>
  <c r="J14" i="48"/>
  <c r="J13" i="52" l="1"/>
  <c r="I14" i="52"/>
  <c r="J13" i="51"/>
  <c r="I14" i="51"/>
  <c r="J15" i="48"/>
  <c r="I16" i="48"/>
  <c r="J14" i="52" l="1"/>
  <c r="I15" i="52"/>
  <c r="I15" i="51"/>
  <c r="J14" i="51"/>
  <c r="I17" i="48"/>
  <c r="J16" i="48"/>
  <c r="J15" i="52" l="1"/>
  <c r="I16" i="52"/>
  <c r="J15" i="51"/>
  <c r="I16" i="51"/>
  <c r="J17" i="48"/>
  <c r="I18" i="48"/>
  <c r="I17" i="52" l="1"/>
  <c r="J16" i="52"/>
  <c r="I17" i="51"/>
  <c r="J16" i="51"/>
  <c r="I19" i="48"/>
  <c r="J18" i="48"/>
  <c r="J17" i="52" l="1"/>
  <c r="I18" i="52"/>
  <c r="J17" i="51"/>
  <c r="I18" i="51"/>
  <c r="J19" i="48"/>
  <c r="I20" i="48"/>
  <c r="I19" i="52" l="1"/>
  <c r="J18" i="52"/>
  <c r="I19" i="51"/>
  <c r="J18" i="51"/>
  <c r="I21" i="48"/>
  <c r="J20" i="48"/>
  <c r="J19" i="52" l="1"/>
  <c r="I20" i="52"/>
  <c r="J19" i="51"/>
  <c r="I20" i="51"/>
  <c r="J21" i="48"/>
  <c r="I22" i="48"/>
  <c r="I21" i="52" l="1"/>
  <c r="J20" i="52"/>
  <c r="I21" i="51"/>
  <c r="J20" i="51"/>
  <c r="I23" i="48"/>
  <c r="J22" i="48"/>
  <c r="J21" i="52" l="1"/>
  <c r="I22" i="52"/>
  <c r="J21" i="51"/>
  <c r="I22" i="51"/>
  <c r="J23" i="48"/>
  <c r="I24" i="48"/>
  <c r="I23" i="52" l="1"/>
  <c r="J22" i="52"/>
  <c r="I23" i="51"/>
  <c r="J22" i="51"/>
  <c r="I25" i="48"/>
  <c r="J24" i="48"/>
  <c r="J23" i="52" l="1"/>
  <c r="I24" i="52"/>
  <c r="J23" i="51"/>
  <c r="I24" i="51"/>
  <c r="J25" i="48"/>
  <c r="I26" i="48"/>
  <c r="I25" i="52" l="1"/>
  <c r="J24" i="52"/>
  <c r="I25" i="51"/>
  <c r="J24" i="51"/>
  <c r="I27" i="48"/>
  <c r="J26" i="48"/>
  <c r="J25" i="52" l="1"/>
  <c r="I26" i="52"/>
  <c r="J25" i="51"/>
  <c r="I26" i="51"/>
  <c r="J27" i="48"/>
  <c r="I28" i="48"/>
  <c r="I27" i="52" l="1"/>
  <c r="J26" i="52"/>
  <c r="I27" i="51"/>
  <c r="J26" i="51"/>
  <c r="I29" i="48"/>
  <c r="J28" i="48"/>
  <c r="J27" i="52" l="1"/>
  <c r="I28" i="52"/>
  <c r="J27" i="51"/>
  <c r="I28" i="51"/>
  <c r="J29" i="48"/>
  <c r="I30" i="48"/>
  <c r="I29" i="52" l="1"/>
  <c r="J28" i="52"/>
  <c r="I29" i="51"/>
  <c r="J28" i="51"/>
  <c r="I31" i="48"/>
  <c r="J30" i="48"/>
  <c r="J29" i="52" l="1"/>
  <c r="I30" i="52"/>
  <c r="J29" i="51"/>
  <c r="I30" i="51"/>
  <c r="J31" i="48"/>
  <c r="I32" i="48"/>
  <c r="I31" i="52" l="1"/>
  <c r="J30" i="52"/>
  <c r="I31" i="51"/>
  <c r="J30" i="51"/>
  <c r="I33" i="48"/>
  <c r="J32" i="48"/>
  <c r="J31" i="52" l="1"/>
  <c r="I32" i="52"/>
  <c r="J31" i="51"/>
  <c r="I32" i="51"/>
  <c r="J33" i="48"/>
  <c r="I34" i="48"/>
  <c r="I33" i="52" l="1"/>
  <c r="J32" i="52"/>
  <c r="I33" i="51"/>
  <c r="J32" i="51"/>
  <c r="I35" i="48"/>
  <c r="J34" i="48"/>
  <c r="J33" i="52" l="1"/>
  <c r="I34" i="52"/>
  <c r="J33" i="51"/>
  <c r="I34" i="51"/>
  <c r="J35" i="48"/>
  <c r="I36" i="48"/>
  <c r="I35" i="52" l="1"/>
  <c r="J34" i="52"/>
  <c r="I35" i="51"/>
  <c r="J34" i="51"/>
  <c r="I37" i="48"/>
  <c r="J36" i="48"/>
  <c r="J35" i="52" l="1"/>
  <c r="I36" i="52"/>
  <c r="J35" i="51"/>
  <c r="I36" i="51"/>
  <c r="J37" i="48"/>
  <c r="I38" i="48"/>
  <c r="I37" i="52" l="1"/>
  <c r="J36" i="52"/>
  <c r="I37" i="51"/>
  <c r="J36" i="51"/>
  <c r="I39" i="48"/>
  <c r="J38" i="48"/>
  <c r="J37" i="52" l="1"/>
  <c r="I38" i="52"/>
  <c r="J37" i="51"/>
  <c r="I38" i="51"/>
  <c r="J39" i="48"/>
  <c r="I40" i="48"/>
  <c r="I41" i="48" s="1"/>
  <c r="J41" i="48" s="1"/>
  <c r="I39" i="52" l="1"/>
  <c r="J38" i="52"/>
  <c r="I39" i="51"/>
  <c r="J38" i="51"/>
  <c r="J40" i="48"/>
  <c r="J39" i="52" l="1"/>
  <c r="I40" i="52"/>
  <c r="J39" i="51"/>
  <c r="I40" i="51"/>
  <c r="I41" i="52" l="1"/>
  <c r="J40" i="52"/>
  <c r="I41" i="51"/>
  <c r="J40" i="51"/>
  <c r="J41" i="52" l="1"/>
  <c r="I42" i="52"/>
  <c r="J42" i="52" s="1"/>
  <c r="J41" i="51"/>
  <c r="I42" i="51"/>
  <c r="J42" i="51" s="1"/>
  <c r="H26" i="43" l="1"/>
  <c r="F26" i="43"/>
  <c r="H26" i="33"/>
  <c r="F27" i="33"/>
  <c r="F26" i="33"/>
  <c r="H3" i="47"/>
  <c r="J32" i="47"/>
  <c r="O4" i="40"/>
  <c r="Q4" i="34"/>
  <c r="C6" i="36"/>
  <c r="B3" i="46"/>
  <c r="B3" i="44"/>
  <c r="D10" i="36"/>
  <c r="H34" i="45"/>
  <c r="F34" i="45"/>
  <c r="H33" i="45"/>
  <c r="F33" i="45"/>
  <c r="D31" i="45"/>
  <c r="F28" i="45"/>
  <c r="F27" i="45"/>
  <c r="D4" i="45"/>
  <c r="D14" i="46"/>
  <c r="B4" i="46"/>
  <c r="D29" i="45"/>
  <c r="H17" i="45"/>
  <c r="D3" i="45"/>
  <c r="F28" i="33" l="1"/>
  <c r="H34" i="43"/>
  <c r="F34" i="43"/>
  <c r="H33" i="43"/>
  <c r="F33" i="43"/>
  <c r="D31" i="43"/>
  <c r="F28" i="43"/>
  <c r="F27" i="43"/>
  <c r="D4" i="43"/>
  <c r="F12" i="1"/>
  <c r="D12" i="1"/>
  <c r="C12" i="1"/>
  <c r="C17" i="32" l="1"/>
  <c r="D14" i="44"/>
  <c r="B4" i="44"/>
  <c r="D29" i="43"/>
  <c r="H17" i="43"/>
  <c r="D3" i="43"/>
  <c r="C9" i="37"/>
  <c r="C9" i="39"/>
  <c r="C5" i="36"/>
  <c r="C10" i="32"/>
  <c r="C9" i="32"/>
  <c r="E21" i="32"/>
  <c r="E20" i="32"/>
  <c r="C12" i="32"/>
  <c r="C7" i="32"/>
  <c r="D4" i="33"/>
  <c r="B4" i="42"/>
  <c r="B3" i="42"/>
  <c r="D14" i="42"/>
  <c r="D31" i="33"/>
  <c r="D29" i="33"/>
  <c r="H17" i="33"/>
  <c r="C33" i="19"/>
  <c r="D19" i="19"/>
  <c r="C10" i="39" l="1"/>
  <c r="H8" i="39"/>
  <c r="F8" i="39"/>
  <c r="D8" i="39"/>
  <c r="G6" i="39"/>
  <c r="D6" i="39"/>
  <c r="C4" i="39"/>
  <c r="E9" i="37"/>
  <c r="C8" i="37"/>
  <c r="C7" i="37"/>
  <c r="C6" i="37"/>
  <c r="C5" i="37"/>
  <c r="C4" i="37"/>
  <c r="C3" i="37"/>
  <c r="H34" i="33" l="1"/>
  <c r="F34" i="33"/>
  <c r="H33" i="33"/>
  <c r="F33" i="33"/>
  <c r="H7" i="1"/>
  <c r="E7" i="1"/>
  <c r="E4" i="1"/>
  <c r="H3" i="1"/>
  <c r="E3" i="1"/>
  <c r="C16" i="32"/>
  <c r="E15" i="32"/>
  <c r="H14" i="32"/>
  <c r="E14" i="32"/>
  <c r="C4" i="36" l="1"/>
  <c r="K20" i="40"/>
  <c r="C20" i="40"/>
  <c r="C21" i="40" s="1"/>
  <c r="L30" i="36"/>
  <c r="H30" i="36" s="1"/>
  <c r="C19" i="34" l="1"/>
  <c r="D3" i="33"/>
  <c r="I21" i="32"/>
  <c r="I20" i="32"/>
  <c r="D25" i="32"/>
  <c r="D24" i="32"/>
  <c r="D23" i="32"/>
  <c r="D22" i="32"/>
  <c r="D12" i="32"/>
  <c r="C11" i="32"/>
  <c r="C8" i="32"/>
  <c r="D7" i="32"/>
  <c r="C6" i="32"/>
  <c r="C5" i="32"/>
  <c r="C26" i="19"/>
  <c r="J14" i="32"/>
  <c r="I14" i="32"/>
  <c r="H13" i="32"/>
  <c r="F13" i="32"/>
  <c r="D13" i="32"/>
  <c r="H18" i="32"/>
  <c r="F18" i="32"/>
  <c r="D18" i="32"/>
  <c r="D3" i="34" l="1"/>
  <c r="D20" i="34" s="1"/>
  <c r="D19" i="32"/>
  <c r="S6" i="19" l="1"/>
  <c r="D7" i="39" l="1"/>
</calcChain>
</file>

<file path=xl/comments1.xml><?xml version="1.0" encoding="utf-8"?>
<comments xmlns="http://schemas.openxmlformats.org/spreadsheetml/2006/main">
  <authors>
    <author>東京都</author>
  </authors>
  <commentList>
    <comment ref="H18" authorId="0">
      <text>
        <r>
          <rPr>
            <b/>
            <sz val="9"/>
            <color indexed="81"/>
            <rFont val="ＭＳ Ｐゴシック"/>
            <family val="3"/>
            <charset val="128"/>
          </rPr>
          <t>カリキュラム中の選択科目分の時間数を記入してください。</t>
        </r>
      </text>
    </comment>
  </commentList>
</comments>
</file>

<file path=xl/comments2.xml><?xml version="1.0" encoding="utf-8"?>
<comments xmlns="http://schemas.openxmlformats.org/spreadsheetml/2006/main">
  <authors>
    <author>東京都</author>
  </authors>
  <commentList>
    <comment ref="H18" authorId="0">
      <text>
        <r>
          <rPr>
            <b/>
            <sz val="9"/>
            <color indexed="81"/>
            <rFont val="ＭＳ Ｐゴシック"/>
            <family val="3"/>
            <charset val="128"/>
          </rPr>
          <t>カリキュラム中の選択科目分の時間数を記入してください。</t>
        </r>
      </text>
    </comment>
  </commentList>
</comments>
</file>

<file path=xl/comments3.xml><?xml version="1.0" encoding="utf-8"?>
<comments xmlns="http://schemas.openxmlformats.org/spreadsheetml/2006/main">
  <authors>
    <author>東京都</author>
  </authors>
  <commentList>
    <comment ref="H18" authorId="0">
      <text>
        <r>
          <rPr>
            <b/>
            <sz val="9"/>
            <color indexed="81"/>
            <rFont val="ＭＳ Ｐゴシック"/>
            <family val="3"/>
            <charset val="128"/>
          </rPr>
          <t>カリキュラム中の選択科目分の時間数を記入してください。</t>
        </r>
      </text>
    </comment>
  </commentList>
</comments>
</file>

<file path=xl/comments4.xml><?xml version="1.0" encoding="utf-8"?>
<comments xmlns="http://schemas.openxmlformats.org/spreadsheetml/2006/main">
  <authors>
    <author>東京都</author>
  </authors>
  <commentList>
    <comment ref="J7" authorId="0">
      <text>
        <r>
          <rPr>
            <sz val="9"/>
            <color indexed="81"/>
            <rFont val="ＭＳ Ｐゴシック"/>
            <family val="3"/>
            <charset val="128"/>
          </rPr>
          <t>スクーリングの際に講師を担当する場合は○</t>
        </r>
      </text>
    </comment>
    <comment ref="K7" authorId="0">
      <text>
        <r>
          <rPr>
            <sz val="9"/>
            <color indexed="81"/>
            <rFont val="ＭＳ Ｐゴシック"/>
            <family val="3"/>
            <charset val="128"/>
          </rPr>
          <t>高専は、工業系と航空（都立１校）のみ。</t>
        </r>
      </text>
    </comment>
    <comment ref="F8" authorId="0">
      <text>
        <r>
          <rPr>
            <sz val="9"/>
            <color indexed="81"/>
            <rFont val="ＭＳ Ｐゴシック"/>
            <family val="3"/>
            <charset val="128"/>
          </rPr>
          <t>・担当する科目を全て記入
・スクーリングを担当する場合も担当内容がわかるように記入</t>
        </r>
      </text>
    </comment>
    <comment ref="K9" authorId="0">
      <text>
        <r>
          <rPr>
            <sz val="8"/>
            <color indexed="81"/>
            <rFont val="ＭＳ Ｐゴシック"/>
            <family val="3"/>
            <charset val="128"/>
          </rPr>
          <t>高専（高等専門学校）とは、
5年生の高等教育機関
であり、工業系と航空のみ。(都立1校)</t>
        </r>
      </text>
    </comment>
    <comment ref="N10" authorId="0">
      <text>
        <r>
          <rPr>
            <sz val="8"/>
            <color indexed="81"/>
            <rFont val="ＭＳ Ｐゴシック"/>
            <family val="3"/>
            <charset val="128"/>
          </rPr>
          <t>専門校卒、高卒は
「その他」に該当</t>
        </r>
      </text>
    </comment>
    <comment ref="Q10" authorId="0">
      <text>
        <r>
          <rPr>
            <sz val="8"/>
            <color indexed="81"/>
            <rFont val="ＭＳ Ｐゴシック"/>
            <family val="3"/>
            <charset val="128"/>
          </rPr>
          <t>主担当の講師資格が「その他」の場合には、
科目に関連する上位の国家資格が必要</t>
        </r>
      </text>
    </comment>
  </commentList>
</comments>
</file>

<file path=xl/comments5.xml><?xml version="1.0" encoding="utf-8"?>
<comments xmlns="http://schemas.openxmlformats.org/spreadsheetml/2006/main">
  <authors>
    <author>TAIMS</author>
  </authors>
  <commentList>
    <comment ref="C11" authorId="0">
      <text>
        <r>
          <rPr>
            <b/>
            <sz val="9"/>
            <color indexed="81"/>
            <rFont val="ＭＳ Ｐゴシック"/>
            <family val="3"/>
            <charset val="128"/>
          </rPr>
          <t>職業紹介権を有している場合、それを活用した具体的な支援策を必ず盛り込むこと。</t>
        </r>
      </text>
    </comment>
  </commentList>
</comments>
</file>

<file path=xl/comments6.xml><?xml version="1.0" encoding="utf-8"?>
<comments xmlns="http://schemas.openxmlformats.org/spreadsheetml/2006/main">
  <authors>
    <author>東京都</author>
    <author>TAIMS</author>
  </authors>
  <commentList>
    <comment ref="D9" authorId="0">
      <text>
        <r>
          <rPr>
            <sz val="9"/>
            <color indexed="81"/>
            <rFont val="ＭＳ Ｐゴシック"/>
            <family val="3"/>
            <charset val="128"/>
          </rPr>
          <t>スクーリングを担当する場合には○</t>
        </r>
      </text>
    </comment>
    <comment ref="H9" authorId="0">
      <text>
        <r>
          <rPr>
            <b/>
            <sz val="9"/>
            <color indexed="81"/>
            <rFont val="ＭＳ Ｐゴシック"/>
            <family val="3"/>
            <charset val="128"/>
          </rPr>
          <t>担当する科目名を全て記入</t>
        </r>
      </text>
    </comment>
    <comment ref="K9" authorId="0">
      <text>
        <r>
          <rPr>
            <b/>
            <sz val="9"/>
            <color indexed="81"/>
            <rFont val="ＭＳ Ｐゴシック"/>
            <family val="3"/>
            <charset val="128"/>
          </rPr>
          <t>ジョブカード作成アドバイザー証
○：取得済み
△：取得する見込み
※△の場合は、関連資格欄に
　取得予定時期を明記すること。</t>
        </r>
      </text>
    </comment>
    <comment ref="O10" authorId="1">
      <text>
        <r>
          <rPr>
            <b/>
            <sz val="9"/>
            <color indexed="81"/>
            <rFont val="ＭＳ Ｐゴシック"/>
            <family val="3"/>
            <charset val="128"/>
          </rPr>
          <t>新ジョブカードに対応した支援体制を整備中の場合には必要資格の取得日を記入すること。</t>
        </r>
      </text>
    </comment>
  </commentList>
</comments>
</file>

<file path=xl/sharedStrings.xml><?xml version="1.0" encoding="utf-8"?>
<sst xmlns="http://schemas.openxmlformats.org/spreadsheetml/2006/main" count="713" uniqueCount="422">
  <si>
    <t>代表者氏名</t>
    <rPh sb="0" eb="3">
      <t>ダイヒョウシャ</t>
    </rPh>
    <rPh sb="3" eb="5">
      <t>シメイ</t>
    </rPh>
    <phoneticPr fontId="2"/>
  </si>
  <si>
    <t>訓練目標</t>
    <rPh sb="0" eb="2">
      <t>クンレン</t>
    </rPh>
    <rPh sb="2" eb="4">
      <t>モクヒョウ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</si>
  <si>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</si>
  <si>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</si>
  <si>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</si>
  <si>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</si>
  <si>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備考</t>
    <rPh sb="0" eb="2">
      <t>ビコウ</t>
    </rPh>
    <phoneticPr fontId="2"/>
  </si>
  <si>
    <t>入力表</t>
    <rPh sb="0" eb="2">
      <t>ニュウリョク</t>
    </rPh>
    <rPh sb="2" eb="3">
      <t>ヒョウ</t>
    </rPh>
    <phoneticPr fontId="2"/>
  </si>
  <si>
    <t>カリキュラム詳細</t>
    <rPh sb="6" eb="8">
      <t>ショウサイ</t>
    </rPh>
    <phoneticPr fontId="2"/>
  </si>
  <si>
    <t>常勤・非常勤</t>
    <rPh sb="0" eb="2">
      <t>ジョウキン</t>
    </rPh>
    <rPh sb="3" eb="6">
      <t>ヒジョウキン</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</si>
  <si>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</si>
  <si>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</si>
  <si>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</si>
  <si>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目標とする資格（受験可能な資格）</t>
    <rPh sb="0" eb="2">
      <t>モクヒョウ</t>
    </rPh>
    <rPh sb="5" eb="7">
      <t>シカク</t>
    </rPh>
    <rPh sb="8" eb="10">
      <t>ジュケン</t>
    </rPh>
    <rPh sb="10" eb="12">
      <t>カノウ</t>
    </rPh>
    <rPh sb="13" eb="15">
      <t>シカク</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</si>
  <si>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</si>
  <si>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</si>
  <si>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＊英数字は半角</t>
    <rPh sb="1" eb="4">
      <t>エイスウジ</t>
    </rPh>
    <rPh sb="5" eb="7">
      <t>ハンカク</t>
    </rPh>
    <phoneticPr fontId="2"/>
  </si>
  <si>
    <t>＊時間は24時間標記</t>
    <rPh sb="1" eb="3">
      <t>ジカン</t>
    </rPh>
    <rPh sb="6" eb="8">
      <t>ジカン</t>
    </rPh>
    <rPh sb="8" eb="10">
      <t>ヒョウキ</t>
    </rPh>
    <phoneticPr fontId="2"/>
  </si>
  <si>
    <t>事務部門</t>
    <rPh sb="0" eb="2">
      <t>ジム</t>
    </rPh>
    <rPh sb="2" eb="4">
      <t>ブモン</t>
    </rPh>
    <phoneticPr fontId="2"/>
  </si>
  <si>
    <t>名称</t>
    <rPh sb="0" eb="2">
      <t>メイショウ</t>
    </rPh>
    <phoneticPr fontId="2"/>
  </si>
  <si>
    <t>受験月</t>
    <rPh sb="0" eb="2">
      <t>ジュケン</t>
    </rPh>
    <rPh sb="2" eb="3">
      <t>ツキ</t>
    </rPh>
    <phoneticPr fontId="2"/>
  </si>
  <si>
    <t>実施施設名１</t>
    <rPh sb="0" eb="2">
      <t>ジッシ</t>
    </rPh>
    <rPh sb="2" eb="4">
      <t>シセツ</t>
    </rPh>
    <rPh sb="4" eb="5">
      <t>メイ</t>
    </rPh>
    <phoneticPr fontId="2"/>
  </si>
  <si>
    <t>申込月</t>
    <rPh sb="0" eb="2">
      <t>モウシコミ</t>
    </rPh>
    <rPh sb="2" eb="3">
      <t>ツキ</t>
    </rPh>
    <phoneticPr fontId="2"/>
  </si>
  <si>
    <t>実施施設２</t>
    <rPh sb="0" eb="2">
      <t>ジッシ</t>
    </rPh>
    <rPh sb="2" eb="4">
      <t>シセツ</t>
    </rPh>
    <phoneticPr fontId="2"/>
  </si>
  <si>
    <t>全講師人数</t>
    <rPh sb="0" eb="1">
      <t>ゼン</t>
    </rPh>
    <rPh sb="1" eb="3">
      <t>コウシ</t>
    </rPh>
    <rPh sb="3" eb="5">
      <t>ニンズウ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</si>
  <si>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</si>
  <si>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</si>
  <si>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</si>
  <si>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</si>
  <si>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</si>
  <si>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今回の担当科目</t>
    <rPh sb="0" eb="2">
      <t>コンカイ</t>
    </rPh>
    <rPh sb="3" eb="5">
      <t>タントウ</t>
    </rPh>
    <rPh sb="5" eb="7">
      <t>カモク</t>
    </rPh>
    <phoneticPr fontId="2"/>
  </si>
  <si>
    <t>計</t>
    <rPh sb="0" eb="1">
      <t>ケイ</t>
    </rPh>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</si>
  <si>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</si>
  <si>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</si>
  <si>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</si>
  <si>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</si>
  <si>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　</t>
    <phoneticPr fontId="2"/>
  </si>
  <si>
    <t>総訓練時限</t>
    <rPh sb="0" eb="1">
      <t>ソウ</t>
    </rPh>
    <rPh sb="1" eb="3">
      <t>クンレン</t>
    </rPh>
    <rPh sb="3" eb="5">
      <t>ジゲン</t>
    </rPh>
    <phoneticPr fontId="2"/>
  </si>
  <si>
    <t>科目名</t>
    <rPh sb="0" eb="2">
      <t>カモク</t>
    </rPh>
    <rPh sb="2" eb="3">
      <t>メイ</t>
    </rPh>
    <phoneticPr fontId="2"/>
  </si>
  <si>
    <t>管轄校</t>
    <rPh sb="0" eb="2">
      <t>カンカツ</t>
    </rPh>
    <rPh sb="2" eb="3">
      <t>コウ</t>
    </rPh>
    <phoneticPr fontId="2"/>
  </si>
  <si>
    <t>自社
社員</t>
    <rPh sb="0" eb="2">
      <t>ジシャ</t>
    </rPh>
    <rPh sb="3" eb="5">
      <t>シャイン</t>
    </rPh>
    <phoneticPr fontId="2"/>
  </si>
  <si>
    <t>契約者所在地等</t>
    <rPh sb="0" eb="3">
      <t>ケイヤクシャ</t>
    </rPh>
    <rPh sb="3" eb="6">
      <t>ショザイチ</t>
    </rPh>
    <rPh sb="6" eb="7">
      <t>トウ</t>
    </rPh>
    <phoneticPr fontId="2"/>
  </si>
  <si>
    <t>加盟上部
団体名</t>
    <rPh sb="0" eb="2">
      <t>カメイ</t>
    </rPh>
    <rPh sb="2" eb="4">
      <t>ジョウブ</t>
    </rPh>
    <rPh sb="5" eb="7">
      <t>ダンタイ</t>
    </rPh>
    <rPh sb="7" eb="8">
      <t>メイ</t>
    </rPh>
    <phoneticPr fontId="2"/>
  </si>
  <si>
    <t>担当者名</t>
    <rPh sb="0" eb="2">
      <t>タントウ</t>
    </rPh>
    <rPh sb="2" eb="3">
      <t>シャ</t>
    </rPh>
    <rPh sb="3" eb="4">
      <t>ナ</t>
    </rPh>
    <phoneticPr fontId="2"/>
  </si>
  <si>
    <t>訓練時限内訳</t>
    <rPh sb="0" eb="2">
      <t>クンレン</t>
    </rPh>
    <rPh sb="2" eb="4">
      <t>ジゲン</t>
    </rPh>
    <rPh sb="4" eb="6">
      <t>ウチワケ</t>
    </rPh>
    <phoneticPr fontId="2"/>
  </si>
  <si>
    <t>資格の
認可機関名</t>
    <rPh sb="0" eb="2">
      <t>シカク</t>
    </rPh>
    <rPh sb="4" eb="6">
      <t>ニンカ</t>
    </rPh>
    <rPh sb="6" eb="8">
      <t>キカン</t>
    </rPh>
    <rPh sb="8" eb="9">
      <t>メイ</t>
    </rPh>
    <phoneticPr fontId="2"/>
  </si>
  <si>
    <t>常勤
担当者数</t>
    <rPh sb="0" eb="2">
      <t>ジョウキン</t>
    </rPh>
    <rPh sb="3" eb="6">
      <t>タントウシャ</t>
    </rPh>
    <rPh sb="6" eb="7">
      <t>カズ</t>
    </rPh>
    <phoneticPr fontId="2"/>
  </si>
  <si>
    <t>常勤以外の
担当者数</t>
    <rPh sb="0" eb="2">
      <t>ジョウキン</t>
    </rPh>
    <rPh sb="2" eb="4">
      <t>イガイ</t>
    </rPh>
    <rPh sb="6" eb="9">
      <t>タントウシャ</t>
    </rPh>
    <rPh sb="9" eb="10">
      <t>スウ</t>
    </rPh>
    <phoneticPr fontId="2"/>
  </si>
  <si>
    <t>受講者との
連絡体制</t>
    <rPh sb="0" eb="3">
      <t>ジュコウシャ</t>
    </rPh>
    <rPh sb="6" eb="8">
      <t>レンラク</t>
    </rPh>
    <rPh sb="8" eb="10">
      <t>タイセイ</t>
    </rPh>
    <phoneticPr fontId="2"/>
  </si>
  <si>
    <t>＊まず入力表に入力し、個表にデータが反映されない部分のみ個表に入力すること。</t>
    <rPh sb="3" eb="5">
      <t>ニュウリョク</t>
    </rPh>
    <rPh sb="5" eb="6">
      <t>ヒョウ</t>
    </rPh>
    <rPh sb="7" eb="9">
      <t>ニュウリョク</t>
    </rPh>
    <rPh sb="11" eb="12">
      <t>コ</t>
    </rPh>
    <rPh sb="12" eb="13">
      <t>オモテ</t>
    </rPh>
    <rPh sb="18" eb="20">
      <t>ハンエイ</t>
    </rPh>
    <rPh sb="24" eb="26">
      <t>ブブン</t>
    </rPh>
    <rPh sb="28" eb="29">
      <t>コ</t>
    </rPh>
    <rPh sb="29" eb="30">
      <t>オモテ</t>
    </rPh>
    <rPh sb="31" eb="33">
      <t>ニュウリョク</t>
    </rPh>
    <phoneticPr fontId="2"/>
  </si>
  <si>
    <r>
      <t xml:space="preserve">所在地
</t>
    </r>
    <r>
      <rPr>
        <sz val="8"/>
        <color indexed="8"/>
        <rFont val="ＭＳ Ｐゴシック"/>
        <family val="3"/>
        <charset val="128"/>
      </rPr>
      <t>(区市から
記入)</t>
    </r>
    <rPh sb="0" eb="3">
      <t>ショザイチ</t>
    </rPh>
    <rPh sb="5" eb="7">
      <t>クシ</t>
    </rPh>
    <rPh sb="10" eb="12">
      <t>キニュウ</t>
    </rPh>
    <phoneticPr fontId="2"/>
  </si>
  <si>
    <r>
      <t>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</si>
  <si>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</si>
  <si>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FAX番号
</t>
    </r>
    <r>
      <rPr>
        <sz val="8"/>
        <color indexed="8"/>
        <rFont val="ＭＳ Ｐゴシック"/>
        <family val="3"/>
        <charset val="128"/>
      </rPr>
      <t>（市外局番から
半角で記入）</t>
    </r>
    <rPh sb="3" eb="5">
      <t>バンゴウ</t>
    </rPh>
    <rPh sb="7" eb="9">
      <t>シガイ</t>
    </rPh>
    <rPh sb="9" eb="11">
      <t>キョクバン</t>
    </rPh>
    <rPh sb="14" eb="16">
      <t>ハンカク</t>
    </rPh>
    <rPh sb="17" eb="19">
      <t>キニュウ</t>
    </rPh>
    <phoneticPr fontId="2"/>
  </si>
  <si>
    <r>
      <t xml:space="preserve">ﾒｰﾙｱﾄﾞﾚｽ
</t>
    </r>
    <r>
      <rPr>
        <sz val="8"/>
        <color indexed="8"/>
        <rFont val="ＭＳ Ｐゴシック"/>
        <family val="3"/>
        <charset val="128"/>
      </rPr>
      <t>（半角で記入）</t>
    </r>
    <rPh sb="10" eb="12">
      <t>ハンカク</t>
    </rPh>
    <rPh sb="13" eb="15">
      <t>キニュウ</t>
    </rPh>
    <phoneticPr fontId="2"/>
  </si>
  <si>
    <t xml:space="preserve"> </t>
    <phoneticPr fontId="2"/>
  </si>
  <si>
    <t>　</t>
    <phoneticPr fontId="2"/>
  </si>
  <si>
    <t>　</t>
    <phoneticPr fontId="2"/>
  </si>
  <si>
    <r>
      <t xml:space="preserve">〒
</t>
    </r>
    <r>
      <rPr>
        <sz val="8"/>
        <color indexed="8"/>
        <rFont val="ＭＳ Ｐゴシック"/>
        <family val="3"/>
        <charset val="128"/>
      </rPr>
      <t xml:space="preserve">（半角で数字のみ記入）
</t>
    </r>
    <rPh sb="3" eb="5">
      <t>ハンカク</t>
    </rPh>
    <rPh sb="6" eb="8">
      <t>スウジ</t>
    </rPh>
    <phoneticPr fontId="2"/>
  </si>
  <si>
    <t>番号</t>
    <rPh sb="0" eb="2">
      <t>バンゴウ</t>
    </rPh>
    <phoneticPr fontId="2"/>
  </si>
  <si>
    <t>有料職業
紹介権</t>
    <rPh sb="0" eb="2">
      <t>ユウリョウ</t>
    </rPh>
    <rPh sb="2" eb="4">
      <t>ショクギョウ</t>
    </rPh>
    <rPh sb="5" eb="7">
      <t>ショウカイ</t>
    </rPh>
    <rPh sb="7" eb="8">
      <t>ケン</t>
    </rPh>
    <phoneticPr fontId="2"/>
  </si>
  <si>
    <t>無料職業
紹介権</t>
    <rPh sb="0" eb="2">
      <t>ムリョウ</t>
    </rPh>
    <rPh sb="2" eb="4">
      <t>ショクギョウ</t>
    </rPh>
    <rPh sb="5" eb="7">
      <t>ショウカイ</t>
    </rPh>
    <rPh sb="7" eb="8">
      <t>ケン</t>
    </rPh>
    <phoneticPr fontId="2"/>
  </si>
  <si>
    <t>担当者数</t>
    <rPh sb="0" eb="2">
      <t>タントウ</t>
    </rPh>
    <rPh sb="2" eb="3">
      <t>シャ</t>
    </rPh>
    <rPh sb="3" eb="4">
      <t>スウ</t>
    </rPh>
    <phoneticPr fontId="2"/>
  </si>
  <si>
    <t>就職支援担当者数</t>
    <rPh sb="0" eb="2">
      <t>シュウショク</t>
    </rPh>
    <rPh sb="2" eb="4">
      <t>シエン</t>
    </rPh>
    <rPh sb="4" eb="6">
      <t>タントウ</t>
    </rPh>
    <rPh sb="6" eb="7">
      <t>シャ</t>
    </rPh>
    <rPh sb="7" eb="8">
      <t>スウ</t>
    </rPh>
    <phoneticPr fontId="2"/>
  </si>
  <si>
    <t>在席日数</t>
    <rPh sb="0" eb="2">
      <t>ザイセキ</t>
    </rPh>
    <rPh sb="2" eb="4">
      <t>ニッスウ</t>
    </rPh>
    <phoneticPr fontId="2"/>
  </si>
  <si>
    <t>相談経験年数       （通算）</t>
    <rPh sb="0" eb="2">
      <t>ソウダン</t>
    </rPh>
    <rPh sb="2" eb="4">
      <t>ケイケン</t>
    </rPh>
    <rPh sb="4" eb="6">
      <t>ネンスウ</t>
    </rPh>
    <rPh sb="14" eb="16">
      <t>ツウサン</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</si>
  <si>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</si>
  <si>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その他</t>
    <rPh sb="2" eb="3">
      <t>タ</t>
    </rPh>
    <phoneticPr fontId="2"/>
  </si>
  <si>
    <t>就職支援部門
(担当者名簿は別添)</t>
    <rPh sb="0" eb="2">
      <t>シュウショク</t>
    </rPh>
    <rPh sb="2" eb="4">
      <t>シエン</t>
    </rPh>
    <rPh sb="4" eb="6">
      <t>ブモン</t>
    </rPh>
    <rPh sb="8" eb="10">
      <t>タントウ</t>
    </rPh>
    <rPh sb="10" eb="11">
      <t>シャ</t>
    </rPh>
    <phoneticPr fontId="2"/>
  </si>
  <si>
    <t>中央・城北職業能力開発センター再就職促進訓練室</t>
    <rPh sb="0" eb="15">
      <t>ナカキタ</t>
    </rPh>
    <rPh sb="15" eb="23">
      <t>クンレンシツ</t>
    </rPh>
    <phoneticPr fontId="2"/>
  </si>
  <si>
    <t>個人情報保護の取り組み</t>
    <rPh sb="0" eb="2">
      <t>コジン</t>
    </rPh>
    <rPh sb="2" eb="4">
      <t>ジョウホウ</t>
    </rPh>
    <rPh sb="4" eb="6">
      <t>ホゴ</t>
    </rPh>
    <rPh sb="7" eb="8">
      <t>ト</t>
    </rPh>
    <rPh sb="9" eb="10">
      <t>ク</t>
    </rPh>
    <phoneticPr fontId="2"/>
  </si>
  <si>
    <t>訓 練 科 名</t>
    <rPh sb="0" eb="1">
      <t>クン</t>
    </rPh>
    <rPh sb="2" eb="3">
      <t>ネリ</t>
    </rPh>
    <rPh sb="4" eb="5">
      <t>カ</t>
    </rPh>
    <rPh sb="6" eb="7">
      <t>メイ</t>
    </rPh>
    <phoneticPr fontId="2"/>
  </si>
  <si>
    <t>実施施設名</t>
    <rPh sb="0" eb="2">
      <t>ジッシ</t>
    </rPh>
    <rPh sb="2" eb="4">
      <t>シセツ</t>
    </rPh>
    <rPh sb="4" eb="5">
      <t>メイ</t>
    </rPh>
    <phoneticPr fontId="2"/>
  </si>
  <si>
    <t>科目別内容</t>
    <rPh sb="0" eb="2">
      <t>カモク</t>
    </rPh>
    <rPh sb="2" eb="3">
      <t>ベツ</t>
    </rPh>
    <rPh sb="3" eb="5">
      <t>ナイヨウ</t>
    </rPh>
    <phoneticPr fontId="2"/>
  </si>
  <si>
    <t>その他就職支援担当者数（人）</t>
    <rPh sb="2" eb="3">
      <t>タ</t>
    </rPh>
    <rPh sb="3" eb="5">
      <t>シュウショク</t>
    </rPh>
    <rPh sb="5" eb="7">
      <t>シエン</t>
    </rPh>
    <rPh sb="7" eb="10">
      <t>タントウシャ</t>
    </rPh>
    <rPh sb="10" eb="11">
      <t>スウ</t>
    </rPh>
    <rPh sb="12" eb="13">
      <t>ニン</t>
    </rPh>
    <phoneticPr fontId="2"/>
  </si>
  <si>
    <t>うちその他就職支援担当者数</t>
    <rPh sb="4" eb="5">
      <t>タ</t>
    </rPh>
    <rPh sb="5" eb="7">
      <t>シュウショク</t>
    </rPh>
    <rPh sb="7" eb="9">
      <t>シエン</t>
    </rPh>
    <rPh sb="9" eb="11">
      <t>タントウ</t>
    </rPh>
    <rPh sb="11" eb="12">
      <t>シャ</t>
    </rPh>
    <rPh sb="12" eb="13">
      <t>スウ</t>
    </rPh>
    <phoneticPr fontId="2"/>
  </si>
  <si>
    <t>7月</t>
    <rPh sb="1" eb="2">
      <t>ガツ</t>
    </rPh>
    <phoneticPr fontId="2"/>
  </si>
  <si>
    <t>１０月</t>
    <rPh sb="2" eb="3">
      <t>ガツ</t>
    </rPh>
    <phoneticPr fontId="2"/>
  </si>
  <si>
    <t>１月</t>
    <rPh sb="1" eb="2">
      <t>ガツ</t>
    </rPh>
    <phoneticPr fontId="2"/>
  </si>
  <si>
    <t>１人１月あたりの経費見積（税抜）
基本的経費</t>
    <rPh sb="1" eb="2">
      <t>ニン</t>
    </rPh>
    <rPh sb="3" eb="4">
      <t>ツキ</t>
    </rPh>
    <rPh sb="8" eb="10">
      <t>ケイヒ</t>
    </rPh>
    <rPh sb="10" eb="12">
      <t>ミツ</t>
    </rPh>
    <rPh sb="13" eb="14">
      <t>ゼイ</t>
    </rPh>
    <rPh sb="14" eb="15">
      <t>ヌ</t>
    </rPh>
    <rPh sb="17" eb="19">
      <t>キホン</t>
    </rPh>
    <rPh sb="19" eb="20">
      <t>テキ</t>
    </rPh>
    <rPh sb="20" eb="22">
      <t>ケイヒ</t>
    </rPh>
    <phoneticPr fontId="2"/>
  </si>
  <si>
    <t>１人１月あたりの経費見積（税抜）
訓練単価</t>
    <rPh sb="0" eb="2">
      <t>ヒトリ</t>
    </rPh>
    <rPh sb="1" eb="2">
      <t>ニン</t>
    </rPh>
    <rPh sb="3" eb="4">
      <t>ツキ</t>
    </rPh>
    <rPh sb="8" eb="10">
      <t>ケイヒ</t>
    </rPh>
    <rPh sb="10" eb="12">
      <t>ミツ</t>
    </rPh>
    <rPh sb="13" eb="14">
      <t>ゼイ</t>
    </rPh>
    <rPh sb="14" eb="15">
      <t>ヌ</t>
    </rPh>
    <rPh sb="17" eb="19">
      <t>クンレン</t>
    </rPh>
    <rPh sb="19" eb="21">
      <t>タンカ</t>
    </rPh>
    <phoneticPr fontId="2"/>
  </si>
  <si>
    <t>受講方法</t>
    <rPh sb="0" eb="2">
      <t>ジュコウ</t>
    </rPh>
    <rPh sb="2" eb="4">
      <t>ホウホウ</t>
    </rPh>
    <phoneticPr fontId="2"/>
  </si>
  <si>
    <t>パソコンでの受講が可能</t>
    <rPh sb="6" eb="8">
      <t>ジュコウ</t>
    </rPh>
    <rPh sb="9" eb="11">
      <t>カノウ</t>
    </rPh>
    <phoneticPr fontId="2"/>
  </si>
  <si>
    <t>パソコン以外のデバイスでも受講が可能</t>
    <rPh sb="4" eb="6">
      <t>イガイ</t>
    </rPh>
    <rPh sb="13" eb="15">
      <t>ジュコウ</t>
    </rPh>
    <rPh sb="16" eb="18">
      <t>カノウ</t>
    </rPh>
    <phoneticPr fontId="2"/>
  </si>
  <si>
    <t>具体的なパソコン以外の受講可能なデバイス</t>
    <rPh sb="0" eb="3">
      <t>グタイテキ</t>
    </rPh>
    <rPh sb="8" eb="10">
      <t>イガイ</t>
    </rPh>
    <rPh sb="11" eb="13">
      <t>ジュコウ</t>
    </rPh>
    <rPh sb="13" eb="15">
      <t>カノウ</t>
    </rPh>
    <phoneticPr fontId="2"/>
  </si>
  <si>
    <t>訓練コース１</t>
    <rPh sb="0" eb="2">
      <t>クンレン</t>
    </rPh>
    <phoneticPr fontId="2"/>
  </si>
  <si>
    <t>訓練コース３</t>
    <rPh sb="0" eb="2">
      <t>クンレン</t>
    </rPh>
    <phoneticPr fontId="2"/>
  </si>
  <si>
    <t>訓練時間内訳</t>
    <rPh sb="0" eb="2">
      <t>クンレン</t>
    </rPh>
    <rPh sb="2" eb="4">
      <t>ジカン</t>
    </rPh>
    <rPh sb="4" eb="6">
      <t>ウチワケ</t>
    </rPh>
    <phoneticPr fontId="2"/>
  </si>
  <si>
    <t>総訓練時間</t>
    <rPh sb="0" eb="1">
      <t>ソウ</t>
    </rPh>
    <rPh sb="1" eb="3">
      <t>クンレン</t>
    </rPh>
    <rPh sb="3" eb="5">
      <t>ジカン</t>
    </rPh>
    <phoneticPr fontId="2"/>
  </si>
  <si>
    <t>うち
動画コンテンツの時間数</t>
    <rPh sb="3" eb="5">
      <t>ドウガ</t>
    </rPh>
    <rPh sb="11" eb="14">
      <t>ジカンスウ</t>
    </rPh>
    <phoneticPr fontId="2"/>
  </si>
  <si>
    <t>うち
動画以外のコンテンツの時間数</t>
    <rPh sb="3" eb="5">
      <t>ドウガ</t>
    </rPh>
    <rPh sb="5" eb="7">
      <t>イガイ</t>
    </rPh>
    <rPh sb="14" eb="17">
      <t>ジカンスウ</t>
    </rPh>
    <phoneticPr fontId="2"/>
  </si>
  <si>
    <t>スクーリング内容</t>
    <rPh sb="6" eb="8">
      <t>ナイヨウ</t>
    </rPh>
    <phoneticPr fontId="2"/>
  </si>
  <si>
    <t>カリキュラムが一部選択制となっている</t>
    <rPh sb="7" eb="9">
      <t>イチブ</t>
    </rPh>
    <rPh sb="9" eb="12">
      <t>センタクセイ</t>
    </rPh>
    <phoneticPr fontId="2"/>
  </si>
  <si>
    <t>早期修了者向けの追加コンテンツが提供できる。</t>
    <rPh sb="0" eb="2">
      <t>ソウキ</t>
    </rPh>
    <rPh sb="2" eb="4">
      <t>シュウリョウ</t>
    </rPh>
    <rPh sb="4" eb="5">
      <t>シャ</t>
    </rPh>
    <rPh sb="5" eb="6">
      <t>ム</t>
    </rPh>
    <rPh sb="8" eb="10">
      <t>ツイカ</t>
    </rPh>
    <rPh sb="16" eb="18">
      <t>テイキョウ</t>
    </rPh>
    <phoneticPr fontId="2"/>
  </si>
  <si>
    <t>予備日が設定できる</t>
    <rPh sb="0" eb="3">
      <t>ヨビビ</t>
    </rPh>
    <rPh sb="4" eb="6">
      <t>セッテイ</t>
    </rPh>
    <phoneticPr fontId="2"/>
  </si>
  <si>
    <t>不参加者へのフォローを行える</t>
    <rPh sb="0" eb="3">
      <t>フサンカ</t>
    </rPh>
    <rPh sb="3" eb="4">
      <t>シャ</t>
    </rPh>
    <rPh sb="11" eb="12">
      <t>オコナ</t>
    </rPh>
    <phoneticPr fontId="2"/>
  </si>
  <si>
    <t>学習管理システム</t>
    <rPh sb="0" eb="2">
      <t>ガクシュウ</t>
    </rPh>
    <rPh sb="2" eb="4">
      <t>カンリ</t>
    </rPh>
    <phoneticPr fontId="2"/>
  </si>
  <si>
    <t>訓練コース数</t>
    <rPh sb="0" eb="2">
      <t>クンレン</t>
    </rPh>
    <rPh sb="5" eb="6">
      <t>スウ</t>
    </rPh>
    <phoneticPr fontId="2"/>
  </si>
  <si>
    <t>在宅で受講可能な就職支援</t>
    <rPh sb="0" eb="2">
      <t>ザイタク</t>
    </rPh>
    <rPh sb="3" eb="5">
      <t>ジュコウ</t>
    </rPh>
    <rPh sb="5" eb="7">
      <t>カノウ</t>
    </rPh>
    <rPh sb="8" eb="10">
      <t>シュウショク</t>
    </rPh>
    <rPh sb="10" eb="12">
      <t>シエン</t>
    </rPh>
    <phoneticPr fontId="2"/>
  </si>
  <si>
    <t>求人情報の提供</t>
    <rPh sb="0" eb="2">
      <t>キュウジン</t>
    </rPh>
    <rPh sb="2" eb="4">
      <t>ジョウホウ</t>
    </rPh>
    <rPh sb="5" eb="7">
      <t>テイキョウ</t>
    </rPh>
    <phoneticPr fontId="2"/>
  </si>
  <si>
    <t>見積額の総額（税抜）</t>
    <rPh sb="0" eb="2">
      <t>ミツ</t>
    </rPh>
    <rPh sb="2" eb="3">
      <t>ガク</t>
    </rPh>
    <rPh sb="4" eb="6">
      <t>ソウガク</t>
    </rPh>
    <rPh sb="7" eb="8">
      <t>ゼイ</t>
    </rPh>
    <rPh sb="8" eb="9">
      <t>ヌ</t>
    </rPh>
    <phoneticPr fontId="2"/>
  </si>
  <si>
    <t>受託提案入校時期</t>
    <rPh sb="0" eb="2">
      <t>ジュタク</t>
    </rPh>
    <rPh sb="2" eb="4">
      <t>テイアン</t>
    </rPh>
    <rPh sb="4" eb="6">
      <t>ニュウコウ</t>
    </rPh>
    <rPh sb="6" eb="8">
      <t>ジキ</t>
    </rPh>
    <phoneticPr fontId="2"/>
  </si>
  <si>
    <t>学校の属性※１</t>
    <rPh sb="0" eb="2">
      <t>ガッコウ</t>
    </rPh>
    <rPh sb="3" eb="5">
      <t>ゾクセイ</t>
    </rPh>
    <phoneticPr fontId="2"/>
  </si>
  <si>
    <t>※１　専修学校・企業・事業主・NPO・その他(具体的に)</t>
    <rPh sb="3" eb="5">
      <t>センシュウ</t>
    </rPh>
    <rPh sb="5" eb="7">
      <t>ガッコウ</t>
    </rPh>
    <rPh sb="8" eb="10">
      <t>キギョウ</t>
    </rPh>
    <rPh sb="11" eb="14">
      <t>ジギョウヌシ</t>
    </rPh>
    <rPh sb="21" eb="22">
      <t>タ</t>
    </rPh>
    <rPh sb="23" eb="26">
      <t>グタイテキ</t>
    </rPh>
    <phoneticPr fontId="2"/>
  </si>
  <si>
    <t>受講対象者
要件
（具体的に）
※５</t>
  </si>
  <si>
    <t>受講対象者
要件
（具体的に）
※５</t>
    <phoneticPr fontId="2"/>
  </si>
  <si>
    <t>※５　訓練開始前に受講対象者が取得していることが望ましい資格等</t>
    <rPh sb="3" eb="5">
      <t>クンレン</t>
    </rPh>
    <rPh sb="5" eb="8">
      <t>カイシマエ</t>
    </rPh>
    <rPh sb="9" eb="11">
      <t>ジュコウ</t>
    </rPh>
    <rPh sb="11" eb="14">
      <t>タイショウシャ</t>
    </rPh>
    <rPh sb="15" eb="17">
      <t>シュトク</t>
    </rPh>
    <rPh sb="24" eb="25">
      <t>ノゾ</t>
    </rPh>
    <rPh sb="28" eb="30">
      <t>シカク</t>
    </rPh>
    <rPh sb="30" eb="31">
      <t>ナド</t>
    </rPh>
    <phoneticPr fontId="2"/>
  </si>
  <si>
    <t>1　契約者等</t>
    <rPh sb="2" eb="3">
      <t>チギリ</t>
    </rPh>
    <rPh sb="3" eb="4">
      <t>ヤク</t>
    </rPh>
    <rPh sb="4" eb="5">
      <t>シャ</t>
    </rPh>
    <rPh sb="5" eb="6">
      <t>ナド</t>
    </rPh>
    <phoneticPr fontId="2"/>
  </si>
  <si>
    <t>契約者住所</t>
    <rPh sb="0" eb="3">
      <t>ケイヤクシャ</t>
    </rPh>
    <rPh sb="3" eb="5">
      <t>ジュウショ</t>
    </rPh>
    <phoneticPr fontId="2"/>
  </si>
  <si>
    <t>電　　　話</t>
    <rPh sb="0" eb="1">
      <t>デン</t>
    </rPh>
    <rPh sb="4" eb="5">
      <t>ハナシ</t>
    </rPh>
    <phoneticPr fontId="2"/>
  </si>
  <si>
    <t>実施機関名称</t>
    <rPh sb="0" eb="2">
      <t>ジッシ</t>
    </rPh>
    <rPh sb="2" eb="4">
      <t>キカン</t>
    </rPh>
    <rPh sb="4" eb="6">
      <t>メイショウ</t>
    </rPh>
    <phoneticPr fontId="2"/>
  </si>
  <si>
    <t>所　在　地</t>
    <rPh sb="0" eb="1">
      <t>トコロ</t>
    </rPh>
    <rPh sb="2" eb="3">
      <t>ザイ</t>
    </rPh>
    <rPh sb="4" eb="5">
      <t>チ</t>
    </rPh>
    <phoneticPr fontId="2"/>
  </si>
  <si>
    <t>事務体制</t>
    <rPh sb="0" eb="2">
      <t>ジム</t>
    </rPh>
    <rPh sb="2" eb="4">
      <t>タイセイ</t>
    </rPh>
    <phoneticPr fontId="2"/>
  </si>
  <si>
    <t>個人情報
管理体制</t>
    <rPh sb="0" eb="2">
      <t>コジン</t>
    </rPh>
    <rPh sb="2" eb="4">
      <t>ジョウホウ</t>
    </rPh>
    <rPh sb="5" eb="7">
      <t>カンリ</t>
    </rPh>
    <rPh sb="7" eb="9">
      <t>タイセイ</t>
    </rPh>
    <phoneticPr fontId="2"/>
  </si>
  <si>
    <t>具体的な管理方法</t>
    <rPh sb="0" eb="3">
      <t>グタイテキ</t>
    </rPh>
    <rPh sb="4" eb="6">
      <t>カンリ</t>
    </rPh>
    <rPh sb="6" eb="8">
      <t>ホウホウ</t>
    </rPh>
    <phoneticPr fontId="2"/>
  </si>
  <si>
    <t>見　積　金　額</t>
    <rPh sb="0" eb="1">
      <t>ケン</t>
    </rPh>
    <rPh sb="2" eb="3">
      <t>セキ</t>
    </rPh>
    <rPh sb="4" eb="5">
      <t>キン</t>
    </rPh>
    <rPh sb="6" eb="7">
      <t>ガク</t>
    </rPh>
    <phoneticPr fontId="2"/>
  </si>
  <si>
    <t>（内　訳）</t>
    <rPh sb="1" eb="2">
      <t>ウチ</t>
    </rPh>
    <rPh sb="3" eb="4">
      <t>ヤク</t>
    </rPh>
    <phoneticPr fontId="2"/>
  </si>
  <si>
    <t>円 ×</t>
    <phoneticPr fontId="2"/>
  </si>
  <si>
    <t>人　＝</t>
    <phoneticPr fontId="2"/>
  </si>
  <si>
    <t>円</t>
    <phoneticPr fontId="2"/>
  </si>
  <si>
    <t>連　　絡　　先</t>
    <rPh sb="0" eb="1">
      <t>レン</t>
    </rPh>
    <rPh sb="3" eb="4">
      <t>ラク</t>
    </rPh>
    <rPh sb="6" eb="7">
      <t>サキ</t>
    </rPh>
    <phoneticPr fontId="2"/>
  </si>
  <si>
    <t>担当者名</t>
    <rPh sb="0" eb="4">
      <t>タントウシャメイ</t>
    </rPh>
    <phoneticPr fontId="2"/>
  </si>
  <si>
    <t>メール
アドレス</t>
    <phoneticPr fontId="2"/>
  </si>
  <si>
    <t>受講可能月</t>
    <rPh sb="0" eb="2">
      <t>ジュコウ</t>
    </rPh>
    <rPh sb="2" eb="4">
      <t>カノウ</t>
    </rPh>
    <rPh sb="4" eb="5">
      <t>ヅキ</t>
    </rPh>
    <phoneticPr fontId="2"/>
  </si>
  <si>
    <t>7月</t>
    <rPh sb="1" eb="2">
      <t>ガツ</t>
    </rPh>
    <phoneticPr fontId="2"/>
  </si>
  <si>
    <t>10月</t>
    <rPh sb="2" eb="3">
      <t>ガツ</t>
    </rPh>
    <phoneticPr fontId="2"/>
  </si>
  <si>
    <t>事務部門の常勤担当者数</t>
    <rPh sb="0" eb="2">
      <t>ジム</t>
    </rPh>
    <rPh sb="2" eb="4">
      <t>ブモン</t>
    </rPh>
    <rPh sb="5" eb="7">
      <t>ジョウキン</t>
    </rPh>
    <rPh sb="7" eb="9">
      <t>タントウ</t>
    </rPh>
    <rPh sb="9" eb="10">
      <t>シャ</t>
    </rPh>
    <rPh sb="10" eb="11">
      <t>スウ</t>
    </rPh>
    <phoneticPr fontId="2"/>
  </si>
  <si>
    <t>実施機関所在地等</t>
    <rPh sb="0" eb="2">
      <t>ジッシ</t>
    </rPh>
    <rPh sb="2" eb="4">
      <t>キカン</t>
    </rPh>
    <rPh sb="4" eb="7">
      <t>ショザイチ</t>
    </rPh>
    <rPh sb="7" eb="8">
      <t>トウ</t>
    </rPh>
    <phoneticPr fontId="2"/>
  </si>
  <si>
    <t>実施機関名</t>
    <rPh sb="0" eb="2">
      <t>ジッシ</t>
    </rPh>
    <rPh sb="2" eb="4">
      <t>キカン</t>
    </rPh>
    <rPh sb="4" eb="5">
      <t>メイ</t>
    </rPh>
    <phoneticPr fontId="2"/>
  </si>
  <si>
    <t>円　（税抜）</t>
    <rPh sb="0" eb="1">
      <t>エン</t>
    </rPh>
    <rPh sb="3" eb="5">
      <t>ゼイヌキ</t>
    </rPh>
    <phoneticPr fontId="2"/>
  </si>
  <si>
    <t>パソコンでの受講</t>
    <rPh sb="6" eb="8">
      <t>ジュコウ</t>
    </rPh>
    <phoneticPr fontId="2"/>
  </si>
  <si>
    <t>パソコン以外のデバイスでの受講</t>
    <rPh sb="4" eb="6">
      <t>イガイ</t>
    </rPh>
    <rPh sb="13" eb="15">
      <t>ジュコウ</t>
    </rPh>
    <phoneticPr fontId="2"/>
  </si>
  <si>
    <t>パソコン以外に受講可能なデバイス</t>
    <rPh sb="4" eb="6">
      <t>イガイ</t>
    </rPh>
    <rPh sb="7" eb="9">
      <t>ジュコウ</t>
    </rPh>
    <rPh sb="9" eb="11">
      <t>カノウ</t>
    </rPh>
    <phoneticPr fontId="2"/>
  </si>
  <si>
    <t>学習管理システム</t>
    <rPh sb="0" eb="2">
      <t>ガクシュウ</t>
    </rPh>
    <rPh sb="2" eb="4">
      <t>カンリ</t>
    </rPh>
    <phoneticPr fontId="2"/>
  </si>
  <si>
    <t>eラーニング
コンテンツ
の種類</t>
    <rPh sb="14" eb="16">
      <t>シュルイ</t>
    </rPh>
    <phoneticPr fontId="2"/>
  </si>
  <si>
    <t xml:space="preserve">  A 汎用eラーニングコンテンツ使用（提供会社又は製作会社名:　　　　　　           　　　　　）
　B オリジナルコンテンツ使用（自ら作成しているもの）
　C その他（　　　　　　　　　　　　　　　　　　　　　　　　　　　　　）</t>
    <rPh sb="4" eb="6">
      <t>ハンヨウ</t>
    </rPh>
    <rPh sb="17" eb="19">
      <t>シヨウ</t>
    </rPh>
    <rPh sb="20" eb="22">
      <t>テイキョウ</t>
    </rPh>
    <rPh sb="22" eb="24">
      <t>カイシャ</t>
    </rPh>
    <rPh sb="24" eb="25">
      <t>マタ</t>
    </rPh>
    <rPh sb="26" eb="28">
      <t>セイサク</t>
    </rPh>
    <rPh sb="28" eb="29">
      <t>カイ</t>
    </rPh>
    <rPh sb="29" eb="30">
      <t>シャ</t>
    </rPh>
    <rPh sb="30" eb="31">
      <t>メイ</t>
    </rPh>
    <rPh sb="70" eb="72">
      <t>シヨウ</t>
    </rPh>
    <rPh sb="73" eb="74">
      <t>ミズカ</t>
    </rPh>
    <rPh sb="75" eb="77">
      <t>サクセイ</t>
    </rPh>
    <rPh sb="91" eb="92">
      <t>タ</t>
    </rPh>
    <phoneticPr fontId="2"/>
  </si>
  <si>
    <r>
      <t xml:space="preserve">必要な設備
</t>
    </r>
    <r>
      <rPr>
        <sz val="9"/>
        <rFont val="ＭＳ Ｐ明朝"/>
        <family val="1"/>
        <charset val="128"/>
      </rPr>
      <t>（アプリケーション
ソフト等）</t>
    </r>
    <rPh sb="0" eb="2">
      <t>ヒツヨウ</t>
    </rPh>
    <rPh sb="3" eb="5">
      <t>セツビ</t>
    </rPh>
    <rPh sb="19" eb="20">
      <t>トウ</t>
    </rPh>
    <phoneticPr fontId="2"/>
  </si>
  <si>
    <t>訓練コース名</t>
    <rPh sb="0" eb="2">
      <t>クンレン</t>
    </rPh>
    <rPh sb="5" eb="6">
      <t>メイ</t>
    </rPh>
    <phoneticPr fontId="2"/>
  </si>
  <si>
    <t>訓練コース２</t>
    <rPh sb="0" eb="2">
      <t>クンレン</t>
    </rPh>
    <phoneticPr fontId="2"/>
  </si>
  <si>
    <r>
      <t>↑1</t>
    </r>
    <r>
      <rPr>
        <sz val="11"/>
        <color indexed="10"/>
        <rFont val="ＭＳ Ｐゴシック"/>
        <family val="3"/>
        <charset val="128"/>
      </rPr>
      <t>00時間</t>
    </r>
    <r>
      <rPr>
        <sz val="11"/>
        <color indexed="8"/>
        <rFont val="ＭＳ Ｐゴシック"/>
        <family val="3"/>
        <charset val="128"/>
      </rPr>
      <t>以上</t>
    </r>
    <rPh sb="4" eb="6">
      <t>ジカン</t>
    </rPh>
    <rPh sb="6" eb="8">
      <t>イジョウ</t>
    </rPh>
    <phoneticPr fontId="2"/>
  </si>
  <si>
    <t>訓練カリキュラム</t>
    <rPh sb="0" eb="2">
      <t>クンレン</t>
    </rPh>
    <phoneticPr fontId="2"/>
  </si>
  <si>
    <t>訓練コース名</t>
    <rPh sb="0" eb="2">
      <t>クンレン</t>
    </rPh>
    <rPh sb="5" eb="6">
      <t>メイ</t>
    </rPh>
    <phoneticPr fontId="2"/>
  </si>
  <si>
    <t>目標とする資格</t>
    <rPh sb="0" eb="2">
      <t>モクヒョウ</t>
    </rPh>
    <rPh sb="5" eb="7">
      <t>シカク</t>
    </rPh>
    <phoneticPr fontId="2"/>
  </si>
  <si>
    <t>許可機関名</t>
    <rPh sb="0" eb="2">
      <t>キョカ</t>
    </rPh>
    <rPh sb="2" eb="4">
      <t>キカン</t>
    </rPh>
    <rPh sb="4" eb="5">
      <t>メイ</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</si>
  <si>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</si>
  <si>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※ﾘｽﾄ1</t>
    <phoneticPr fontId="2"/>
  </si>
  <si>
    <t>※ﾘｽﾄ2</t>
    <phoneticPr fontId="2"/>
  </si>
  <si>
    <t>氏　　名</t>
    <rPh sb="0" eb="1">
      <t>シ</t>
    </rPh>
    <rPh sb="3" eb="4">
      <t>メイ</t>
    </rPh>
    <phoneticPr fontId="2"/>
  </si>
  <si>
    <r>
      <t xml:space="preserve">年齢
</t>
    </r>
    <r>
      <rPr>
        <sz val="7"/>
        <rFont val="ＭＳ Ｐゴシック"/>
        <family val="3"/>
        <charset val="128"/>
      </rPr>
      <t>※提案時</t>
    </r>
    <rPh sb="0" eb="2">
      <t>ネンレイ</t>
    </rPh>
    <rPh sb="5" eb="7">
      <t>テイアン</t>
    </rPh>
    <rPh sb="7" eb="8">
      <t>ジ</t>
    </rPh>
    <phoneticPr fontId="2"/>
  </si>
  <si>
    <t>担当科目</t>
    <rPh sb="0" eb="2">
      <t>タントウ</t>
    </rPh>
    <rPh sb="2" eb="4">
      <t>カモク</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</si>
  <si>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</si>
  <si>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</si>
  <si>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大学院卒</t>
    <rPh sb="0" eb="2">
      <t>ダイガク</t>
    </rPh>
    <rPh sb="2" eb="3">
      <t>イン</t>
    </rPh>
    <rPh sb="3" eb="4">
      <t>ソツ</t>
    </rPh>
    <phoneticPr fontId="2"/>
  </si>
  <si>
    <t>2-(1)</t>
    <phoneticPr fontId="2"/>
  </si>
  <si>
    <t>学歴等</t>
    <rPh sb="0" eb="2">
      <t>ガクレキ</t>
    </rPh>
    <rPh sb="2" eb="3">
      <t>トウ</t>
    </rPh>
    <phoneticPr fontId="2"/>
  </si>
  <si>
    <t>指導員資格有</t>
    <rPh sb="0" eb="3">
      <t>シドウイン</t>
    </rPh>
    <rPh sb="3" eb="5">
      <t>シカク</t>
    </rPh>
    <rPh sb="5" eb="6">
      <t>アリ</t>
    </rPh>
    <phoneticPr fontId="2"/>
  </si>
  <si>
    <t>下記要件２に該当</t>
    <rPh sb="0" eb="2">
      <t>カキ</t>
    </rPh>
    <rPh sb="2" eb="4">
      <t>ヨウケン</t>
    </rPh>
    <rPh sb="6" eb="8">
      <t>ガイトウ</t>
    </rPh>
    <phoneticPr fontId="2"/>
  </si>
  <si>
    <t>講師経験</t>
    <rPh sb="0" eb="2">
      <t>コウシ</t>
    </rPh>
    <rPh sb="2" eb="4">
      <t>ケイケン</t>
    </rPh>
    <phoneticPr fontId="2"/>
  </si>
  <si>
    <t>実務経験</t>
    <rPh sb="0" eb="2">
      <t>ジツム</t>
    </rPh>
    <rPh sb="2" eb="4">
      <t>ケイケン</t>
    </rPh>
    <phoneticPr fontId="2"/>
  </si>
  <si>
    <t>大卒</t>
    <rPh sb="0" eb="2">
      <t>ダイソツ</t>
    </rPh>
    <phoneticPr fontId="2"/>
  </si>
  <si>
    <t>2-(2)</t>
  </si>
  <si>
    <t>東京 太郎</t>
    <rPh sb="0" eb="2">
      <t>トウキョウ</t>
    </rPh>
    <rPh sb="3" eb="5">
      <t>タロウ</t>
    </rPh>
    <phoneticPr fontId="2"/>
  </si>
  <si>
    <t>○</t>
    <phoneticPr fontId="2"/>
  </si>
  <si>
    <t>××</t>
    <phoneticPr fontId="2"/>
  </si>
  <si>
    <t>短大卒</t>
    <rPh sb="0" eb="2">
      <t>タンダイ</t>
    </rPh>
    <rPh sb="2" eb="3">
      <t>ソツ</t>
    </rPh>
    <phoneticPr fontId="2"/>
  </si>
  <si>
    <t>2-(3)</t>
  </si>
  <si>
    <t>新宿　花子</t>
    <rPh sb="0" eb="2">
      <t>シンジュク</t>
    </rPh>
    <rPh sb="3" eb="5">
      <t>ハナコ</t>
    </rPh>
    <phoneticPr fontId="2"/>
  </si>
  <si>
    <t>△△</t>
    <phoneticPr fontId="2"/>
  </si>
  <si>
    <t>高専卒</t>
    <rPh sb="0" eb="2">
      <t>コウセン</t>
    </rPh>
    <rPh sb="2" eb="3">
      <t>ソツ</t>
    </rPh>
    <phoneticPr fontId="2"/>
  </si>
  <si>
    <t>2-(4)</t>
    <phoneticPr fontId="2"/>
  </si>
  <si>
    <t>２年</t>
    <rPh sb="1" eb="2">
      <t>ネン</t>
    </rPh>
    <phoneticPr fontId="2"/>
  </si>
  <si>
    <t>３年</t>
    <rPh sb="1" eb="2">
      <t>ネン</t>
    </rPh>
    <phoneticPr fontId="2"/>
  </si>
  <si>
    <t>１級△△、２級△△、教員免許</t>
    <rPh sb="1" eb="2">
      <t>キュウ</t>
    </rPh>
    <rPh sb="6" eb="7">
      <t>キュウ</t>
    </rPh>
    <rPh sb="10" eb="12">
      <t>キョウイン</t>
    </rPh>
    <rPh sb="12" eb="14">
      <t>メンキョ</t>
    </rPh>
    <phoneticPr fontId="2"/>
  </si>
  <si>
    <t>2-(4)</t>
  </si>
  <si>
    <t>雇用　一郎</t>
    <rPh sb="0" eb="2">
      <t>コヨウ</t>
    </rPh>
    <rPh sb="3" eb="5">
      <t>イチロウ</t>
    </rPh>
    <phoneticPr fontId="2"/>
  </si>
  <si>
    <t>□□</t>
    <phoneticPr fontId="2"/>
  </si>
  <si>
    <t>専門校卒</t>
    <rPh sb="0" eb="2">
      <t>センモン</t>
    </rPh>
    <rPh sb="2" eb="3">
      <t>コウ</t>
    </rPh>
    <rPh sb="3" eb="4">
      <t>ソツ</t>
    </rPh>
    <phoneticPr fontId="2"/>
  </si>
  <si>
    <t>看護師</t>
    <rPh sb="0" eb="2">
      <t>カンゴ</t>
    </rPh>
    <rPh sb="2" eb="3">
      <t>シ</t>
    </rPh>
    <phoneticPr fontId="2"/>
  </si>
  <si>
    <t>2-(5)</t>
  </si>
  <si>
    <t>高卒</t>
    <rPh sb="0" eb="2">
      <t>コウソツ</t>
    </rPh>
    <phoneticPr fontId="2"/>
  </si>
  <si>
    <t>2-(6)</t>
  </si>
  <si>
    <t>8年</t>
    <rPh sb="1" eb="2">
      <t>ネン</t>
    </rPh>
    <phoneticPr fontId="2"/>
  </si>
  <si>
    <t>※要件</t>
    <rPh sb="1" eb="3">
      <t>ヨウケン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</si>
  <si>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</si>
  <si>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</si>
  <si>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</si>
  <si>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</si>
  <si>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</si>
  <si>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</si>
  <si>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</si>
  <si>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</si>
  <si>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</si>
  <si>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の実務の経験を有するもの</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</si>
  <si>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の実務の経験を有するもの</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phoneticPr fontId="2"/>
  </si>
  <si>
    <t>　　　　　③担当する科目の訓練内容に関する実務経験を５年以上有する者</t>
    <rPh sb="6" eb="8">
      <t>タントウ</t>
    </rPh>
    <rPh sb="10" eb="12">
      <t>カモク</t>
    </rPh>
    <rPh sb="13" eb="15">
      <t>クンレン</t>
    </rPh>
    <rPh sb="15" eb="17">
      <t>ナイヨウ</t>
    </rPh>
    <rPh sb="18" eb="19">
      <t>カン</t>
    </rPh>
    <rPh sb="21" eb="23">
      <t>ジツム</t>
    </rPh>
    <rPh sb="23" eb="25">
      <t>ケイケン</t>
    </rPh>
    <rPh sb="27" eb="30">
      <t>ネンイジョウ</t>
    </rPh>
    <rPh sb="30" eb="31">
      <t>ユウ</t>
    </rPh>
    <rPh sb="33" eb="3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</si>
  <si>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</si>
  <si>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t>訓練名</t>
    <rPh sb="0" eb="1">
      <t>クン</t>
    </rPh>
    <rPh sb="1" eb="2">
      <t>レン</t>
    </rPh>
    <rPh sb="2" eb="3">
      <t>メイ</t>
    </rPh>
    <phoneticPr fontId="2"/>
  </si>
  <si>
    <t>スクーリングの概要</t>
    <rPh sb="7" eb="9">
      <t>ガイヨウ</t>
    </rPh>
    <phoneticPr fontId="2"/>
  </si>
  <si>
    <t>スクーリング時間</t>
    <rPh sb="6" eb="8">
      <t>ジカン</t>
    </rPh>
    <phoneticPr fontId="2"/>
  </si>
  <si>
    <t>実　　施　　内　　容</t>
    <rPh sb="0" eb="1">
      <t>ジツ</t>
    </rPh>
    <rPh sb="3" eb="4">
      <t>シ</t>
    </rPh>
    <rPh sb="6" eb="7">
      <t>ナイ</t>
    </rPh>
    <rPh sb="9" eb="10">
      <t>カタチ</t>
    </rPh>
    <phoneticPr fontId="2"/>
  </si>
  <si>
    <t>時間数</t>
    <rPh sb="0" eb="3">
      <t>ジカンスウ</t>
    </rPh>
    <phoneticPr fontId="2"/>
  </si>
  <si>
    <t>スクーリングの内容　（ 端的に　）</t>
    <rPh sb="7" eb="8">
      <t>ナイ</t>
    </rPh>
    <rPh sb="8" eb="9">
      <t>カタチ</t>
    </rPh>
    <rPh sb="12" eb="13">
      <t>ハシ</t>
    </rPh>
    <rPh sb="13" eb="14">
      <t>マト</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</si>
  <si>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</si>
  <si>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</si>
  <si>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</si>
  <si>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 xml:space="preserve">           スクーリング時間</t>
    <rPh sb="17" eb="19">
      <t>ジカン</t>
    </rPh>
    <phoneticPr fontId="2"/>
  </si>
  <si>
    <t>①</t>
    <phoneticPr fontId="2"/>
  </si>
  <si>
    <t>（地図は別添）</t>
    <rPh sb="1" eb="3">
      <t>チズ</t>
    </rPh>
    <rPh sb="4" eb="6">
      <t>ベッテン</t>
    </rPh>
    <phoneticPr fontId="2"/>
  </si>
  <si>
    <t>電話</t>
    <rPh sb="0" eb="2">
      <t>デンワ</t>
    </rPh>
    <phoneticPr fontId="2"/>
  </si>
  <si>
    <t>所　在　地２</t>
    <rPh sb="0" eb="1">
      <t>トコロ</t>
    </rPh>
    <rPh sb="2" eb="3">
      <t>ザイ</t>
    </rPh>
    <rPh sb="4" eb="5">
      <t>チ</t>
    </rPh>
    <phoneticPr fontId="2"/>
  </si>
  <si>
    <t>〒</t>
    <phoneticPr fontId="2"/>
  </si>
  <si>
    <t>ジョブ
カード</t>
    <phoneticPr fontId="2"/>
  </si>
  <si>
    <t>その他の科目</t>
    <rPh sb="2" eb="3">
      <t>タ</t>
    </rPh>
    <rPh sb="4" eb="6">
      <t>カモク</t>
    </rPh>
    <phoneticPr fontId="2"/>
  </si>
  <si>
    <t>シニア産業カウンセラー</t>
    <rPh sb="3" eb="5">
      <t>サンギョウ</t>
    </rPh>
    <phoneticPr fontId="2"/>
  </si>
  <si>
    <t>就職支援・ビジネスマナー指導経験有</t>
    <rPh sb="0" eb="2">
      <t>シュウショク</t>
    </rPh>
    <rPh sb="2" eb="4">
      <t>シエン</t>
    </rPh>
    <rPh sb="12" eb="14">
      <t>シドウ</t>
    </rPh>
    <rPh sb="14" eb="16">
      <t>ケイケン</t>
    </rPh>
    <rPh sb="16" eb="17">
      <t>アリ</t>
    </rPh>
    <phoneticPr fontId="2"/>
  </si>
  <si>
    <t>20年</t>
    <rPh sb="2" eb="3">
      <t>ネン</t>
    </rPh>
    <phoneticPr fontId="2"/>
  </si>
  <si>
    <t>6年</t>
    <rPh sb="1" eb="2">
      <t>ネン</t>
    </rPh>
    <phoneticPr fontId="2"/>
  </si>
  <si>
    <t>ジョブカード
作成アドバイザー</t>
    <rPh sb="7" eb="9">
      <t>サクセイ</t>
    </rPh>
    <phoneticPr fontId="2"/>
  </si>
  <si>
    <t>訓練科名</t>
    <rPh sb="0" eb="2">
      <t>クンレン</t>
    </rPh>
    <rPh sb="2" eb="4">
      <t>カメイ</t>
    </rPh>
    <phoneticPr fontId="2"/>
  </si>
  <si>
    <t>職業紹介権の
有無</t>
    <rPh sb="0" eb="2">
      <t>ショクギョウ</t>
    </rPh>
    <rPh sb="2" eb="4">
      <t>ショウカイ</t>
    </rPh>
    <rPh sb="4" eb="5">
      <t>ケン</t>
    </rPh>
    <rPh sb="7" eb="9">
      <t>ウム</t>
    </rPh>
    <phoneticPr fontId="2"/>
  </si>
  <si>
    <t>有料</t>
    <rPh sb="0" eb="2">
      <t>ユウリョウ</t>
    </rPh>
    <phoneticPr fontId="2"/>
  </si>
  <si>
    <t>無料</t>
    <rPh sb="0" eb="2">
      <t>ムリョウ</t>
    </rPh>
    <phoneticPr fontId="2"/>
  </si>
  <si>
    <t>就職支援部門</t>
    <rPh sb="0" eb="2">
      <t>シュウショク</t>
    </rPh>
    <rPh sb="2" eb="4">
      <t>シエン</t>
    </rPh>
    <rPh sb="4" eb="6">
      <t>ブモン</t>
    </rPh>
    <phoneticPr fontId="2"/>
  </si>
  <si>
    <t>全担当者数</t>
    <rPh sb="0" eb="1">
      <t>ゼン</t>
    </rPh>
    <rPh sb="1" eb="3">
      <t>タントウ</t>
    </rPh>
    <rPh sb="3" eb="4">
      <t>シャ</t>
    </rPh>
    <rPh sb="4" eb="5">
      <t>スウ</t>
    </rPh>
    <phoneticPr fontId="2"/>
  </si>
  <si>
    <t>就職支援内容
（就職に結びつけるための方策を含む）</t>
    <rPh sb="0" eb="2">
      <t>シュウショク</t>
    </rPh>
    <rPh sb="2" eb="4">
      <t>シエン</t>
    </rPh>
    <rPh sb="4" eb="6">
      <t>ナイヨウ</t>
    </rPh>
    <rPh sb="8" eb="10">
      <t>シュウショク</t>
    </rPh>
    <rPh sb="11" eb="12">
      <t>ムス</t>
    </rPh>
    <rPh sb="19" eb="21">
      <t>ホウサク</t>
    </rPh>
    <rPh sb="22" eb="23">
      <t>フク</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</si>
  <si>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</si>
  <si>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※７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</si>
  <si>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r>
      <t xml:space="preserve">年齢
</t>
    </r>
    <r>
      <rPr>
        <sz val="6"/>
        <rFont val="ＭＳ Ｐゴシック"/>
        <family val="3"/>
        <charset val="128"/>
      </rPr>
      <t>※提案時</t>
    </r>
    <rPh sb="0" eb="2">
      <t>ネンレイ</t>
    </rPh>
    <rPh sb="5" eb="7">
      <t>テイアン</t>
    </rPh>
    <rPh sb="7" eb="8">
      <t>ジ</t>
    </rPh>
    <phoneticPr fontId="2"/>
  </si>
  <si>
    <t>毎日</t>
    <rPh sb="0" eb="2">
      <t>マイニチ</t>
    </rPh>
    <phoneticPr fontId="2"/>
  </si>
  <si>
    <t>定期</t>
    <rPh sb="0" eb="2">
      <t>テイキ</t>
    </rPh>
    <phoneticPr fontId="2"/>
  </si>
  <si>
    <t>不定期</t>
    <rPh sb="0" eb="3">
      <t>フテイキ</t>
    </rPh>
    <phoneticPr fontId="2"/>
  </si>
  <si>
    <t>ジョブカード作成アドバイザー資格の有無</t>
    <rPh sb="6" eb="8">
      <t>サクセイ</t>
    </rPh>
    <rPh sb="14" eb="16">
      <t>シカク</t>
    </rPh>
    <rPh sb="17" eb="19">
      <t>ウム</t>
    </rPh>
    <phoneticPr fontId="2"/>
  </si>
  <si>
    <t>産業　労美</t>
    <rPh sb="0" eb="2">
      <t>サンギョウ</t>
    </rPh>
    <rPh sb="3" eb="4">
      <t>ロウ</t>
    </rPh>
    <rPh sb="4" eb="5">
      <t>ミ</t>
    </rPh>
    <phoneticPr fontId="2"/>
  </si>
  <si>
    <t>△△△</t>
    <phoneticPr fontId="2"/>
  </si>
  <si>
    <t>18年</t>
    <rPh sb="2" eb="3">
      <t>ネン</t>
    </rPh>
    <phoneticPr fontId="2"/>
  </si>
  <si>
    <t>△</t>
    <phoneticPr fontId="2"/>
  </si>
  <si>
    <t>キャリアカウンセラー
ジョブカード講習修了
ジョブカード作成アドバイザー資格更新予定（28年3月）</t>
    <rPh sb="17" eb="19">
      <t>コウシュウ</t>
    </rPh>
    <rPh sb="19" eb="21">
      <t>シュウリョウ</t>
    </rPh>
    <rPh sb="28" eb="30">
      <t>サクセイ</t>
    </rPh>
    <rPh sb="36" eb="38">
      <t>シカク</t>
    </rPh>
    <rPh sb="38" eb="40">
      <t>コウシン</t>
    </rPh>
    <rPh sb="40" eb="42">
      <t>ヨテイ</t>
    </rPh>
    <rPh sb="45" eb="46">
      <t>ネン</t>
    </rPh>
    <rPh sb="47" eb="48">
      <t>ガツ</t>
    </rPh>
    <phoneticPr fontId="2"/>
  </si>
  <si>
    <t>畑　楽田</t>
    <rPh sb="0" eb="1">
      <t>ハタ</t>
    </rPh>
    <rPh sb="2" eb="3">
      <t>ラク</t>
    </rPh>
    <rPh sb="3" eb="4">
      <t>タ</t>
    </rPh>
    <phoneticPr fontId="2"/>
  </si>
  <si>
    <t>ジョブカード講習修了（ジョブカード交付件数30件）
ジョブカード作成アドバイザー資格更新予定（28年2月）</t>
    <rPh sb="6" eb="8">
      <t>コウシュウ</t>
    </rPh>
    <rPh sb="8" eb="10">
      <t>シュウリョウ</t>
    </rPh>
    <rPh sb="17" eb="19">
      <t>コウフ</t>
    </rPh>
    <rPh sb="19" eb="21">
      <t>ケンスウ</t>
    </rPh>
    <rPh sb="23" eb="24">
      <t>ケン</t>
    </rPh>
    <rPh sb="32" eb="34">
      <t>サクセイ</t>
    </rPh>
    <rPh sb="40" eb="42">
      <t>シカク</t>
    </rPh>
    <rPh sb="42" eb="44">
      <t>コウシン</t>
    </rPh>
    <rPh sb="44" eb="46">
      <t>ヨテイ</t>
    </rPh>
    <rPh sb="49" eb="50">
      <t>ネン</t>
    </rPh>
    <rPh sb="51" eb="52">
      <t>ガツ</t>
    </rPh>
    <phoneticPr fontId="2"/>
  </si>
  <si>
    <t>労働　就子</t>
    <rPh sb="0" eb="2">
      <t>ロウドウ</t>
    </rPh>
    <rPh sb="3" eb="4">
      <t>シュウ</t>
    </rPh>
    <rPh sb="4" eb="5">
      <t>コ</t>
    </rPh>
    <phoneticPr fontId="2"/>
  </si>
  <si>
    <t>××××</t>
    <phoneticPr fontId="2"/>
  </si>
  <si>
    <t>※以下のものをご準備の上、ご提出ください。</t>
    <rPh sb="1" eb="3">
      <t>イカ</t>
    </rPh>
    <rPh sb="8" eb="10">
      <t>ジュンビ</t>
    </rPh>
    <rPh sb="11" eb="12">
      <t>ウエ</t>
    </rPh>
    <rPh sb="14" eb="16">
      <t>テイシュツ</t>
    </rPh>
    <phoneticPr fontId="2"/>
  </si>
  <si>
    <t>※データ以外の提出物は全て印刷してください。</t>
    <rPh sb="4" eb="6">
      <t>イガイ</t>
    </rPh>
    <rPh sb="7" eb="9">
      <t>テイシュツ</t>
    </rPh>
    <rPh sb="9" eb="10">
      <t>ブツ</t>
    </rPh>
    <rPh sb="11" eb="12">
      <t>スベ</t>
    </rPh>
    <rPh sb="13" eb="15">
      <t>インサツ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</si>
  <si>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</si>
  <si>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</si>
  <si>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</si>
  <si>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r>
      <t>２部</t>
    </r>
    <r>
      <rPr>
        <u/>
        <sz val="11"/>
        <rFont val="ＭＳ Ｐ明朝"/>
        <family val="1"/>
        <charset val="128"/>
      </rPr>
      <t>印刷して用意</t>
    </r>
    <rPh sb="1" eb="2">
      <t>ブ</t>
    </rPh>
    <rPh sb="2" eb="4">
      <t>インサツ</t>
    </rPh>
    <rPh sb="6" eb="8">
      <t>ヨウイ</t>
    </rPh>
    <phoneticPr fontId="2"/>
  </si>
  <si>
    <t>教室配置図</t>
    <rPh sb="0" eb="2">
      <t>キョウシツ</t>
    </rPh>
    <rPh sb="2" eb="4">
      <t>ハイチ</t>
    </rPh>
    <rPh sb="4" eb="5">
      <t>ズ</t>
    </rPh>
    <phoneticPr fontId="2"/>
  </si>
  <si>
    <t>OA室、その他使用予定教室全てについて用意</t>
    <rPh sb="2" eb="3">
      <t>シツ</t>
    </rPh>
    <rPh sb="6" eb="7">
      <t>タ</t>
    </rPh>
    <rPh sb="7" eb="9">
      <t>シヨウ</t>
    </rPh>
    <rPh sb="9" eb="11">
      <t>ヨテイ</t>
    </rPh>
    <rPh sb="11" eb="13">
      <t>キョウシツ</t>
    </rPh>
    <rPh sb="13" eb="14">
      <t>スベ</t>
    </rPh>
    <rPh sb="19" eb="21">
      <t>ヨウイ</t>
    </rPh>
    <phoneticPr fontId="2"/>
  </si>
  <si>
    <t>訓練施設、設備の写真</t>
    <rPh sb="0" eb="1">
      <t>クン</t>
    </rPh>
    <rPh sb="1" eb="2">
      <t>レン</t>
    </rPh>
    <rPh sb="2" eb="4">
      <t>シセツ</t>
    </rPh>
    <rPh sb="5" eb="7">
      <t>セツビ</t>
    </rPh>
    <rPh sb="8" eb="10">
      <t>シャシン</t>
    </rPh>
    <phoneticPr fontId="2"/>
  </si>
  <si>
    <t>建物の概観、教室全景、机・椅子、設備機器等を鮮明に撮影したもの</t>
    <rPh sb="0" eb="2">
      <t>タテモノ</t>
    </rPh>
    <rPh sb="3" eb="5">
      <t>ガイカン</t>
    </rPh>
    <rPh sb="6" eb="8">
      <t>キョウシツ</t>
    </rPh>
    <rPh sb="8" eb="10">
      <t>ゼンケイ</t>
    </rPh>
    <rPh sb="11" eb="12">
      <t>ツクエ</t>
    </rPh>
    <rPh sb="13" eb="15">
      <t>イス</t>
    </rPh>
    <rPh sb="16" eb="18">
      <t>セツビ</t>
    </rPh>
    <rPh sb="18" eb="21">
      <t>キキトウ</t>
    </rPh>
    <rPh sb="22" eb="24">
      <t>センメイ</t>
    </rPh>
    <rPh sb="25" eb="27">
      <t>サツエイ</t>
    </rPh>
    <phoneticPr fontId="2"/>
  </si>
  <si>
    <t>地図（最寄駅又はバス停から実施施設まで）</t>
    <rPh sb="0" eb="2">
      <t>チズ</t>
    </rPh>
    <rPh sb="3" eb="5">
      <t>モヨリ</t>
    </rPh>
    <rPh sb="5" eb="6">
      <t>エキ</t>
    </rPh>
    <rPh sb="6" eb="7">
      <t>マタ</t>
    </rPh>
    <rPh sb="10" eb="11">
      <t>テイ</t>
    </rPh>
    <rPh sb="13" eb="15">
      <t>ジッシ</t>
    </rPh>
    <rPh sb="15" eb="17">
      <t>シセツ</t>
    </rPh>
    <phoneticPr fontId="2"/>
  </si>
  <si>
    <t>実施施設名、最寄駅（バス停）からの距離、所要時間（分）を記載</t>
    <rPh sb="0" eb="2">
      <t>ジッシ</t>
    </rPh>
    <rPh sb="2" eb="4">
      <t>シセツ</t>
    </rPh>
    <rPh sb="4" eb="5">
      <t>メイ</t>
    </rPh>
    <rPh sb="6" eb="8">
      <t>モヨリ</t>
    </rPh>
    <rPh sb="8" eb="9">
      <t>エキ</t>
    </rPh>
    <rPh sb="12" eb="13">
      <t>テイ</t>
    </rPh>
    <rPh sb="17" eb="19">
      <t>キョリ</t>
    </rPh>
    <rPh sb="20" eb="22">
      <t>ショヨウ</t>
    </rPh>
    <rPh sb="22" eb="24">
      <t>ジカン</t>
    </rPh>
    <rPh sb="25" eb="26">
      <t>フン</t>
    </rPh>
    <rPh sb="28" eb="30">
      <t>キサイ</t>
    </rPh>
    <phoneticPr fontId="2"/>
  </si>
  <si>
    <t>データ</t>
    <phoneticPr fontId="2"/>
  </si>
  <si>
    <t>職業紹介権の写し</t>
    <rPh sb="0" eb="2">
      <t>ショクギョウ</t>
    </rPh>
    <rPh sb="2" eb="4">
      <t>ショウカイ</t>
    </rPh>
    <rPh sb="4" eb="5">
      <t>ケン</t>
    </rPh>
    <rPh sb="6" eb="7">
      <t>ウツ</t>
    </rPh>
    <phoneticPr fontId="2"/>
  </si>
  <si>
    <t>該当する場合のみ</t>
    <phoneticPr fontId="2"/>
  </si>
  <si>
    <t>法人の定款、寄付行為等の写し</t>
    <rPh sb="0" eb="2">
      <t>ホウジン</t>
    </rPh>
    <rPh sb="3" eb="5">
      <t>テイカン</t>
    </rPh>
    <rPh sb="6" eb="8">
      <t>キフ</t>
    </rPh>
    <rPh sb="8" eb="10">
      <t>コウイ</t>
    </rPh>
    <rPh sb="10" eb="11">
      <t>トウ</t>
    </rPh>
    <rPh sb="12" eb="13">
      <t>ウツ</t>
    </rPh>
    <phoneticPr fontId="2"/>
  </si>
  <si>
    <t>１機関１部　※　個人立専修学校の場合は、認可書の写し、設置者の住民票及び印鑑登録証明書等を提出</t>
    <rPh sb="1" eb="3">
      <t>キカン</t>
    </rPh>
    <rPh sb="4" eb="5">
      <t>ブ</t>
    </rPh>
    <phoneticPr fontId="2"/>
  </si>
  <si>
    <t>登記簿謄本(法人登記)の写し</t>
    <rPh sb="0" eb="3">
      <t>トウキボ</t>
    </rPh>
    <rPh sb="3" eb="5">
      <t>トウホン</t>
    </rPh>
    <rPh sb="6" eb="8">
      <t>ホウジン</t>
    </rPh>
    <rPh sb="8" eb="10">
      <t>トウキ</t>
    </rPh>
    <rPh sb="12" eb="13">
      <t>ウツ</t>
    </rPh>
    <phoneticPr fontId="2"/>
  </si>
  <si>
    <t>1機関1部</t>
    <rPh sb="1" eb="3">
      <t>キカン</t>
    </rPh>
    <rPh sb="4" eb="5">
      <t>ブ</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</si>
  <si>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</si>
  <si>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t>最新のものから過去３年分</t>
    <rPh sb="0" eb="2">
      <t>サイシン</t>
    </rPh>
    <rPh sb="7" eb="9">
      <t>カコ</t>
    </rPh>
    <rPh sb="10" eb="12">
      <t>ネンブン</t>
    </rPh>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</si>
  <si>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</si>
  <si>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</si>
  <si>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</si>
  <si>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平成29年度育児離職者向けｅラーニング委託訓練</t>
    <phoneticPr fontId="2"/>
  </si>
  <si>
    <t>実施施設名</t>
    <rPh sb="0" eb="2">
      <t>ジッシ</t>
    </rPh>
    <rPh sb="2" eb="4">
      <t>シセツ</t>
    </rPh>
    <rPh sb="4" eb="5">
      <t>メイ</t>
    </rPh>
    <phoneticPr fontId="2"/>
  </si>
  <si>
    <t>〒（半角）</t>
    <rPh sb="2" eb="4">
      <t>ハンカク</t>
    </rPh>
    <phoneticPr fontId="2"/>
  </si>
  <si>
    <t>所在地
(区市から)</t>
    <rPh sb="0" eb="3">
      <t>ショザイチ</t>
    </rPh>
    <rPh sb="5" eb="7">
      <t>クシ</t>
    </rPh>
    <phoneticPr fontId="2"/>
  </si>
  <si>
    <t>電話（半角）
市外局番から</t>
    <rPh sb="0" eb="2">
      <t>デンワ</t>
    </rPh>
    <rPh sb="3" eb="5">
      <t>ハンカク</t>
    </rPh>
    <rPh sb="7" eb="9">
      <t>シガイ</t>
    </rPh>
    <rPh sb="9" eb="11">
      <t>キョクバン</t>
    </rPh>
    <phoneticPr fontId="2"/>
  </si>
  <si>
    <t>スクーリング実施施設１</t>
    <rPh sb="6" eb="8">
      <t>ジッシ</t>
    </rPh>
    <rPh sb="8" eb="10">
      <t>シセツ</t>
    </rPh>
    <phoneticPr fontId="2"/>
  </si>
  <si>
    <t>スクーリング実施施設２</t>
    <rPh sb="6" eb="8">
      <t>ジッシ</t>
    </rPh>
    <rPh sb="8" eb="10">
      <t>シセツ</t>
    </rPh>
    <phoneticPr fontId="2"/>
  </si>
  <si>
    <t>託児が必要な受講生への措置</t>
    <rPh sb="0" eb="2">
      <t>タクジ</t>
    </rPh>
    <rPh sb="3" eb="5">
      <t>ヒツヨウ</t>
    </rPh>
    <rPh sb="6" eb="9">
      <t>ジュコウセイ</t>
    </rPh>
    <rPh sb="11" eb="13">
      <t>ソチ</t>
    </rPh>
    <phoneticPr fontId="2"/>
  </si>
  <si>
    <t>託児が必要な受講生への措置</t>
    <rPh sb="0" eb="2">
      <t>タクジ</t>
    </rPh>
    <rPh sb="3" eb="5">
      <t>ヒツヨウ</t>
    </rPh>
    <rPh sb="6" eb="9">
      <t>ジュコウセイ</t>
    </rPh>
    <rPh sb="11" eb="13">
      <t>ソチ</t>
    </rPh>
    <phoneticPr fontId="2"/>
  </si>
  <si>
    <t>措置の具体的な内容</t>
    <rPh sb="0" eb="2">
      <t>ソチ</t>
    </rPh>
    <rPh sb="3" eb="6">
      <t>グタイテキ</t>
    </rPh>
    <rPh sb="7" eb="9">
      <t>ナイヨウ</t>
    </rPh>
    <phoneticPr fontId="2"/>
  </si>
  <si>
    <t>予備日の設定</t>
    <rPh sb="0" eb="3">
      <t>ヨビビ</t>
    </rPh>
    <rPh sb="4" eb="6">
      <t>セッテイ</t>
    </rPh>
    <phoneticPr fontId="2"/>
  </si>
  <si>
    <t>欠席者へのフォロー</t>
    <rPh sb="0" eb="3">
      <t>ケッセキシャ</t>
    </rPh>
    <phoneticPr fontId="2"/>
  </si>
  <si>
    <t>具体的な方法</t>
    <rPh sb="0" eb="3">
      <t>グタイテキ</t>
    </rPh>
    <rPh sb="4" eb="6">
      <t>ホウホウ</t>
    </rPh>
    <phoneticPr fontId="2"/>
  </si>
  <si>
    <t>具体的な方法及び内容</t>
    <rPh sb="0" eb="3">
      <t>グタイテキ</t>
    </rPh>
    <rPh sb="4" eb="6">
      <t>ホウホウ</t>
    </rPh>
    <rPh sb="6" eb="7">
      <t>オヨ</t>
    </rPh>
    <rPh sb="8" eb="10">
      <t>ナイヨウ</t>
    </rPh>
    <phoneticPr fontId="2"/>
  </si>
  <si>
    <t>②</t>
  </si>
  <si>
    <t>③</t>
  </si>
  <si>
    <t>④</t>
  </si>
  <si>
    <t>⑤</t>
  </si>
  <si>
    <t>⑥</t>
  </si>
  <si>
    <t>⑦</t>
  </si>
  <si>
    <t>⑨</t>
  </si>
  <si>
    <t>⑩</t>
  </si>
  <si>
    <t>⑪</t>
  </si>
  <si>
    <t>⑫</t>
  </si>
  <si>
    <t>学習管理システム及びeラーニング教材の画面や機能がわかる書類</t>
    <rPh sb="0" eb="2">
      <t>ガクシュウ</t>
    </rPh>
    <rPh sb="2" eb="4">
      <t>カンリ</t>
    </rPh>
    <rPh sb="8" eb="9">
      <t>オヨ</t>
    </rPh>
    <rPh sb="16" eb="18">
      <t>キョウザイ</t>
    </rPh>
    <rPh sb="19" eb="21">
      <t>ガメン</t>
    </rPh>
    <rPh sb="22" eb="24">
      <t>キノウ</t>
    </rPh>
    <rPh sb="28" eb="30">
      <t>ショルイ</t>
    </rPh>
    <phoneticPr fontId="2"/>
  </si>
  <si>
    <t>画面キャプチャ画像、説明書等</t>
    <rPh sb="0" eb="2">
      <t>ガメン</t>
    </rPh>
    <rPh sb="7" eb="9">
      <t>ガゾウ</t>
    </rPh>
    <rPh sb="10" eb="13">
      <t>セツメイショ</t>
    </rPh>
    <rPh sb="13" eb="14">
      <t>トウ</t>
    </rPh>
    <phoneticPr fontId="2"/>
  </si>
  <si>
    <t>⑬</t>
    <phoneticPr fontId="2"/>
  </si>
  <si>
    <r>
      <t>①～⑤が入ったもの。</t>
    </r>
    <r>
      <rPr>
        <sz val="11"/>
        <rFont val="ＭＳ Ｐ明朝"/>
        <family val="1"/>
        <charset val="128"/>
      </rPr>
      <t>ＣＤ-ROM、ＭＯ可
（圧縮等しないこと）</t>
    </r>
    <rPh sb="22" eb="24">
      <t>アッシュク</t>
    </rPh>
    <rPh sb="24" eb="25">
      <t>トウ</t>
    </rPh>
    <phoneticPr fontId="2"/>
  </si>
  <si>
    <t>システムの概要及び具体的な内容</t>
    <rPh sb="5" eb="7">
      <t>ガイヨウ</t>
    </rPh>
    <rPh sb="7" eb="8">
      <t>オヨ</t>
    </rPh>
    <rPh sb="9" eb="12">
      <t>グタイテキ</t>
    </rPh>
    <rPh sb="13" eb="15">
      <t>ナイヨウ</t>
    </rPh>
    <phoneticPr fontId="2"/>
  </si>
  <si>
    <t>進捗が遅れている生徒への連絡及び学習勧奨</t>
    <rPh sb="0" eb="2">
      <t>シンチョク</t>
    </rPh>
    <rPh sb="3" eb="4">
      <t>オク</t>
    </rPh>
    <rPh sb="8" eb="10">
      <t>セイト</t>
    </rPh>
    <rPh sb="12" eb="14">
      <t>レンラク</t>
    </rPh>
    <rPh sb="14" eb="15">
      <t>オヨ</t>
    </rPh>
    <rPh sb="16" eb="18">
      <t>ガクシュウ</t>
    </rPh>
    <rPh sb="18" eb="20">
      <t>カンショウ</t>
    </rPh>
    <phoneticPr fontId="2"/>
  </si>
  <si>
    <t>学習状況の記録
（学習進捗状況等）</t>
    <rPh sb="0" eb="2">
      <t>ガクシュウ</t>
    </rPh>
    <rPh sb="2" eb="4">
      <t>ジョウキョウ</t>
    </rPh>
    <rPh sb="5" eb="7">
      <t>キロク</t>
    </rPh>
    <rPh sb="9" eb="11">
      <t>ガクシュウ</t>
    </rPh>
    <rPh sb="11" eb="13">
      <t>シンチョク</t>
    </rPh>
    <rPh sb="13" eb="15">
      <t>ジョウキョウ</t>
    </rPh>
    <rPh sb="15" eb="16">
      <t>トウ</t>
    </rPh>
    <phoneticPr fontId="2"/>
  </si>
  <si>
    <t>学習履歴の記録
（ログイン履歴等）</t>
    <rPh sb="0" eb="2">
      <t>ガクシュウ</t>
    </rPh>
    <rPh sb="2" eb="4">
      <t>リレキ</t>
    </rPh>
    <rPh sb="5" eb="7">
      <t>キロク</t>
    </rPh>
    <rPh sb="13" eb="15">
      <t>リレキ</t>
    </rPh>
    <rPh sb="15" eb="16">
      <t>トウ</t>
    </rPh>
    <phoneticPr fontId="2"/>
  </si>
  <si>
    <t>動画以外のコンテンツの想定時間</t>
    <rPh sb="0" eb="2">
      <t>ドウガ</t>
    </rPh>
    <rPh sb="2" eb="4">
      <t>イガイ</t>
    </rPh>
    <rPh sb="11" eb="13">
      <t>ソウテイ</t>
    </rPh>
    <rPh sb="13" eb="15">
      <t>ジカン</t>
    </rPh>
    <phoneticPr fontId="2"/>
  </si>
  <si>
    <t>動画コンテンツの時間</t>
    <rPh sb="0" eb="2">
      <t>ドウガ</t>
    </rPh>
    <rPh sb="8" eb="10">
      <t>ジカン</t>
    </rPh>
    <phoneticPr fontId="2"/>
  </si>
  <si>
    <t>早期修了者への追加コンテンツ</t>
    <rPh sb="0" eb="2">
      <t>ソウキ</t>
    </rPh>
    <rPh sb="2" eb="4">
      <t>シュウリョウ</t>
    </rPh>
    <rPh sb="4" eb="5">
      <t>シャ</t>
    </rPh>
    <rPh sb="7" eb="9">
      <t>ツイカ</t>
    </rPh>
    <phoneticPr fontId="2"/>
  </si>
  <si>
    <t>スクーリング</t>
    <phoneticPr fontId="2"/>
  </si>
  <si>
    <t>有無</t>
    <rPh sb="0" eb="2">
      <t>ウム</t>
    </rPh>
    <phoneticPr fontId="2"/>
  </si>
  <si>
    <t>スクーリング</t>
    <phoneticPr fontId="2"/>
  </si>
  <si>
    <t>○</t>
  </si>
  <si>
    <t>○</t>
    <phoneticPr fontId="2"/>
  </si>
  <si>
    <t>内容</t>
    <rPh sb="0" eb="2">
      <t>ナイヨウ</t>
    </rPh>
    <phoneticPr fontId="2"/>
  </si>
  <si>
    <t>担任（チューター）</t>
    <rPh sb="0" eb="2">
      <t>タンニン</t>
    </rPh>
    <phoneticPr fontId="2"/>
  </si>
  <si>
    <t>求人情報の提供の有無</t>
    <rPh sb="0" eb="2">
      <t>キュウジン</t>
    </rPh>
    <rPh sb="2" eb="4">
      <t>ジョウホウ</t>
    </rPh>
    <rPh sb="5" eb="7">
      <t>テイキョウ</t>
    </rPh>
    <rPh sb="8" eb="10">
      <t>ウム</t>
    </rPh>
    <phoneticPr fontId="2"/>
  </si>
  <si>
    <t>選択科目</t>
    <rPh sb="0" eb="2">
      <t>センタク</t>
    </rPh>
    <rPh sb="2" eb="4">
      <t>カモク</t>
    </rPh>
    <phoneticPr fontId="2"/>
  </si>
  <si>
    <t>うちJC作成アドバイザー数</t>
    <rPh sb="4" eb="6">
      <t>サクセイ</t>
    </rPh>
    <rPh sb="12" eb="13">
      <t>スウ</t>
    </rPh>
    <phoneticPr fontId="2"/>
  </si>
  <si>
    <t>動画コンテンツの合計時間</t>
    <rPh sb="0" eb="2">
      <t>ドウガ</t>
    </rPh>
    <rPh sb="8" eb="10">
      <t>ゴウケイ</t>
    </rPh>
    <rPh sb="10" eb="12">
      <t>ジカン</t>
    </rPh>
    <phoneticPr fontId="2"/>
  </si>
  <si>
    <t>動画コンテンツ以外の合計時間</t>
    <rPh sb="0" eb="2">
      <t>ドウガ</t>
    </rPh>
    <rPh sb="7" eb="9">
      <t>イガイ</t>
    </rPh>
    <rPh sb="10" eb="12">
      <t>ゴウケイ</t>
    </rPh>
    <rPh sb="12" eb="14">
      <t>ジカン</t>
    </rPh>
    <phoneticPr fontId="2"/>
  </si>
  <si>
    <t>選択科目分の合計の時間数</t>
    <rPh sb="0" eb="2">
      <t>センタク</t>
    </rPh>
    <rPh sb="2" eb="4">
      <t>カモク</t>
    </rPh>
    <rPh sb="4" eb="5">
      <t>ブン</t>
    </rPh>
    <rPh sb="6" eb="8">
      <t>ゴウケイ</t>
    </rPh>
    <rPh sb="9" eb="12">
      <t>ジカンスウ</t>
    </rPh>
    <phoneticPr fontId="2"/>
  </si>
  <si>
    <t>確認テストの回数</t>
    <rPh sb="0" eb="2">
      <t>カクニン</t>
    </rPh>
    <rPh sb="6" eb="8">
      <t>カイスウ</t>
    </rPh>
    <phoneticPr fontId="2"/>
  </si>
  <si>
    <t>確認テストの実施方法</t>
    <rPh sb="0" eb="2">
      <t>カクニン</t>
    </rPh>
    <rPh sb="6" eb="8">
      <t>ジッシ</t>
    </rPh>
    <rPh sb="8" eb="10">
      <t>ホウホウ</t>
    </rPh>
    <phoneticPr fontId="2"/>
  </si>
  <si>
    <t>受講生本人が負担するテキスト等の教材</t>
    <rPh sb="0" eb="3">
      <t>ジュコウセイ</t>
    </rPh>
    <rPh sb="3" eb="5">
      <t>ホンニン</t>
    </rPh>
    <rPh sb="6" eb="8">
      <t>フタン</t>
    </rPh>
    <rPh sb="14" eb="15">
      <t>トウ</t>
    </rPh>
    <rPh sb="16" eb="18">
      <t>キョウザイ</t>
    </rPh>
    <phoneticPr fontId="2"/>
  </si>
  <si>
    <t>受講者本人負担するテキスト等</t>
    <rPh sb="0" eb="3">
      <t>ジュコウシャ</t>
    </rPh>
    <rPh sb="3" eb="5">
      <t>ホンニン</t>
    </rPh>
    <rPh sb="5" eb="7">
      <t>フタン</t>
    </rPh>
    <rPh sb="13" eb="14">
      <t>トウ</t>
    </rPh>
    <phoneticPr fontId="2"/>
  </si>
  <si>
    <t>契約者名：</t>
    <rPh sb="0" eb="3">
      <t>ケイヤクシャ</t>
    </rPh>
    <rPh sb="3" eb="4">
      <t>ナ</t>
    </rPh>
    <phoneticPr fontId="2"/>
  </si>
  <si>
    <t>教科書名</t>
    <rPh sb="0" eb="3">
      <t>キョウカショ</t>
    </rPh>
    <rPh sb="3" eb="4">
      <t>メイ</t>
    </rPh>
    <phoneticPr fontId="2"/>
  </si>
  <si>
    <t>出版社名</t>
    <rPh sb="0" eb="2">
      <t>シュッパン</t>
    </rPh>
    <rPh sb="2" eb="3">
      <t>シャ</t>
    </rPh>
    <rPh sb="3" eb="4">
      <t>メイ</t>
    </rPh>
    <phoneticPr fontId="2"/>
  </si>
  <si>
    <t>１冊あたりの
定価</t>
    <rPh sb="1" eb="2">
      <t>サツ</t>
    </rPh>
    <rPh sb="7" eb="9">
      <t>テイカ</t>
    </rPh>
    <phoneticPr fontId="2"/>
  </si>
  <si>
    <t>１冊あたりの
販売価格（税込）</t>
    <rPh sb="1" eb="2">
      <t>サツ</t>
    </rPh>
    <rPh sb="7" eb="9">
      <t>ハンバイ</t>
    </rPh>
    <rPh sb="9" eb="11">
      <t>カカク</t>
    </rPh>
    <rPh sb="12" eb="14">
      <t>ゼイコ</t>
    </rPh>
    <phoneticPr fontId="2"/>
  </si>
  <si>
    <t>○×マスター</t>
    <phoneticPr fontId="2"/>
  </si>
  <si>
    <t>○×出版</t>
    <rPh sb="2" eb="4">
      <t>シュッパン</t>
    </rPh>
    <phoneticPr fontId="2"/>
  </si>
  <si>
    <t>内税</t>
    <rPh sb="0" eb="2">
      <t>ウチゼイ</t>
    </rPh>
    <phoneticPr fontId="2"/>
  </si>
  <si>
    <t>割引</t>
    <rPh sb="0" eb="2">
      <t>ワリビキ</t>
    </rPh>
    <phoneticPr fontId="2"/>
  </si>
  <si>
    <t>合　　　　　計</t>
    <rPh sb="0" eb="7">
      <t>ゴウケイ</t>
    </rPh>
    <phoneticPr fontId="2"/>
  </si>
  <si>
    <t>-</t>
    <phoneticPr fontId="2"/>
  </si>
  <si>
    <t>＊販売する教科書を全て記入</t>
    <rPh sb="1" eb="3">
      <t>ハンバイ</t>
    </rPh>
    <rPh sb="5" eb="8">
      <t>キョウカショ</t>
    </rPh>
    <rPh sb="9" eb="10">
      <t>スベ</t>
    </rPh>
    <rPh sb="11" eb="13">
      <t>キニュウ</t>
    </rPh>
    <phoneticPr fontId="2"/>
  </si>
  <si>
    <r>
      <t>＊１冊の教科書の概ね全体</t>
    </r>
    <r>
      <rPr>
        <sz val="11"/>
        <rFont val="ＭＳ Ｐゴシック"/>
        <family val="3"/>
        <charset val="128"/>
      </rPr>
      <t>を訓練で使用しない場合は販売不可</t>
    </r>
    <rPh sb="2" eb="3">
      <t>サツ</t>
    </rPh>
    <rPh sb="4" eb="7">
      <t>キョウカショ</t>
    </rPh>
    <rPh sb="8" eb="9">
      <t>オオム</t>
    </rPh>
    <rPh sb="10" eb="12">
      <t>ゼンタイ</t>
    </rPh>
    <rPh sb="13" eb="15">
      <t>クンレン</t>
    </rPh>
    <rPh sb="16" eb="18">
      <t>シヨウ</t>
    </rPh>
    <rPh sb="21" eb="23">
      <t>バアイ</t>
    </rPh>
    <rPh sb="24" eb="26">
      <t>ハンバイ</t>
    </rPh>
    <rPh sb="26" eb="28">
      <t>フカ</t>
    </rPh>
    <phoneticPr fontId="2"/>
  </si>
  <si>
    <t>＊自社出版については定価表示があっても販売不可（無償提供）</t>
    <rPh sb="1" eb="3">
      <t>ジシャ</t>
    </rPh>
    <rPh sb="3" eb="5">
      <t>シュッパン</t>
    </rPh>
    <rPh sb="10" eb="12">
      <t>テイカ</t>
    </rPh>
    <rPh sb="12" eb="14">
      <t>ヒョウジ</t>
    </rPh>
    <rPh sb="19" eb="21">
      <t>ハンバイ</t>
    </rPh>
    <rPh sb="21" eb="23">
      <t>フカ</t>
    </rPh>
    <rPh sb="24" eb="26">
      <t>ムショウ</t>
    </rPh>
    <rPh sb="26" eb="28">
      <t>テイキョウ</t>
    </rPh>
    <phoneticPr fontId="2"/>
  </si>
  <si>
    <t>＊ただし、自社出版であっても、書店等で一般に販売されているものに関しては販売可能</t>
    <rPh sb="5" eb="7">
      <t>ジシャ</t>
    </rPh>
    <rPh sb="7" eb="9">
      <t>シュッパン</t>
    </rPh>
    <rPh sb="15" eb="18">
      <t>ショテントウ</t>
    </rPh>
    <rPh sb="19" eb="21">
      <t>イッパン</t>
    </rPh>
    <rPh sb="22" eb="24">
      <t>ハンバイ</t>
    </rPh>
    <rPh sb="32" eb="33">
      <t>カン</t>
    </rPh>
    <rPh sb="36" eb="38">
      <t>ハンバイ</t>
    </rPh>
    <rPh sb="38" eb="40">
      <t>カノウ</t>
    </rPh>
    <phoneticPr fontId="2"/>
  </si>
  <si>
    <t>訓練コース名：</t>
    <rPh sb="0" eb="2">
      <t>クンレン</t>
    </rPh>
    <rPh sb="5" eb="6">
      <t>メイ</t>
    </rPh>
    <rPh sb="6" eb="7">
      <t>カメイ</t>
    </rPh>
    <phoneticPr fontId="2"/>
  </si>
  <si>
    <t>女性向け委託訓練（eラーニング）</t>
    <rPh sb="0" eb="2">
      <t>ジョセイ</t>
    </rPh>
    <rPh sb="2" eb="3">
      <t>ム</t>
    </rPh>
    <rPh sb="4" eb="6">
      <t>イタク</t>
    </rPh>
    <rPh sb="6" eb="8">
      <t>クンレン</t>
    </rPh>
    <phoneticPr fontId="2"/>
  </si>
  <si>
    <t>コンテンツの内容</t>
    <rPh sb="6" eb="8">
      <t>ナイヨウ</t>
    </rPh>
    <phoneticPr fontId="2"/>
  </si>
  <si>
    <t>個人情報保護に関する第三者機関の認証有無</t>
    <rPh sb="0" eb="2">
      <t>コジン</t>
    </rPh>
    <rPh sb="2" eb="4">
      <t>ジョウホウ</t>
    </rPh>
    <rPh sb="4" eb="6">
      <t>ホゴ</t>
    </rPh>
    <rPh sb="7" eb="8">
      <t>カン</t>
    </rPh>
    <rPh sb="10" eb="11">
      <t>ダイ</t>
    </rPh>
    <rPh sb="11" eb="13">
      <t>サンシャ</t>
    </rPh>
    <rPh sb="13" eb="15">
      <t>キカン</t>
    </rPh>
    <rPh sb="16" eb="18">
      <t>ニンショウ</t>
    </rPh>
    <rPh sb="18" eb="20">
      <t>ウム</t>
    </rPh>
    <phoneticPr fontId="2"/>
  </si>
  <si>
    <t>第三者機関の認証</t>
    <phoneticPr fontId="2"/>
  </si>
  <si>
    <t>1月</t>
    <rPh sb="1" eb="2">
      <t>ガツ</t>
    </rPh>
    <phoneticPr fontId="2"/>
  </si>
  <si>
    <t>（基本的経費）</t>
  </si>
  <si>
    <t>（訓練単価）</t>
    <rPh sb="1" eb="3">
      <t>クンレン</t>
    </rPh>
    <rPh sb="3" eb="5">
      <t>タンカ</t>
    </rPh>
    <phoneticPr fontId="2"/>
  </si>
  <si>
    <t>学校の属性</t>
    <phoneticPr fontId="2"/>
  </si>
  <si>
    <t>加盟上部団体</t>
    <phoneticPr fontId="2"/>
  </si>
  <si>
    <t>確認テスト</t>
    <rPh sb="0" eb="2">
      <t>カクニン</t>
    </rPh>
    <phoneticPr fontId="2"/>
  </si>
  <si>
    <t>回数</t>
    <rPh sb="0" eb="2">
      <t>カイスウ</t>
    </rPh>
    <phoneticPr fontId="2"/>
  </si>
  <si>
    <t>実施方法</t>
    <rPh sb="0" eb="2">
      <t>ジッシ</t>
    </rPh>
    <rPh sb="2" eb="4">
      <t>ホウホウ</t>
    </rPh>
    <phoneticPr fontId="2"/>
  </si>
  <si>
    <t>推奨環境</t>
    <phoneticPr fontId="2"/>
  </si>
  <si>
    <t>提供方法・
活用方法</t>
    <rPh sb="0" eb="2">
      <t>テイキョウ</t>
    </rPh>
    <rPh sb="2" eb="4">
      <t>ホウホウ</t>
    </rPh>
    <rPh sb="6" eb="8">
      <t>カツヨウ</t>
    </rPh>
    <rPh sb="8" eb="10">
      <t>ホウホウ</t>
    </rPh>
    <phoneticPr fontId="2"/>
  </si>
  <si>
    <t>他公共機関でのeラーニング訓練実績</t>
    <phoneticPr fontId="2"/>
  </si>
  <si>
    <t>開始</t>
    <rPh sb="0" eb="2">
      <t>カイシ</t>
    </rPh>
    <phoneticPr fontId="2"/>
  </si>
  <si>
    <t>終わり</t>
    <rPh sb="0" eb="1">
      <t>オ</t>
    </rPh>
    <phoneticPr fontId="2"/>
  </si>
  <si>
    <t>土日対応</t>
    <rPh sb="0" eb="2">
      <t>ドニチ</t>
    </rPh>
    <rPh sb="2" eb="4">
      <t>タイオウ</t>
    </rPh>
    <phoneticPr fontId="2"/>
  </si>
  <si>
    <t>受講者からの連絡受付時間</t>
    <rPh sb="0" eb="3">
      <t>ジュコウシャ</t>
    </rPh>
    <rPh sb="6" eb="8">
      <t>レンラク</t>
    </rPh>
    <rPh sb="8" eb="10">
      <t>ウケツケ</t>
    </rPh>
    <rPh sb="10" eb="12">
      <t>ジカン</t>
    </rPh>
    <phoneticPr fontId="2"/>
  </si>
  <si>
    <t>から</t>
    <phoneticPr fontId="2"/>
  </si>
  <si>
    <t>まで</t>
    <phoneticPr fontId="2"/>
  </si>
  <si>
    <t>女性の正規雇用に有効である理由</t>
    <rPh sb="0" eb="2">
      <t>ジョセイ</t>
    </rPh>
    <rPh sb="3" eb="5">
      <t>セイキ</t>
    </rPh>
    <rPh sb="5" eb="7">
      <t>コヨウ</t>
    </rPh>
    <rPh sb="8" eb="10">
      <t>ユウコウ</t>
    </rPh>
    <rPh sb="13" eb="15">
      <t>リユウ</t>
    </rPh>
    <phoneticPr fontId="2"/>
  </si>
  <si>
    <t>○</t>
    <phoneticPr fontId="2"/>
  </si>
  <si>
    <t>平成29年度女性向け委託訓練（ｅラーニングコース）</t>
    <rPh sb="6" eb="8">
      <t>ジョセイ</t>
    </rPh>
    <rPh sb="8" eb="9">
      <t>ム</t>
    </rPh>
    <rPh sb="10" eb="12">
      <t>イタク</t>
    </rPh>
    <rPh sb="12" eb="14">
      <t>クンレン</t>
    </rPh>
    <phoneticPr fontId="2"/>
  </si>
  <si>
    <t>キャリアコンサルタント・キャリアコンサルティング技能士</t>
    <rPh sb="24" eb="27">
      <t>ギノウシ</t>
    </rPh>
    <phoneticPr fontId="2"/>
  </si>
  <si>
    <t>うちキャリアコンサルタント・キャリアコンサルティング技能士（人）　　</t>
    <rPh sb="26" eb="29">
      <t>ギノウシ</t>
    </rPh>
    <rPh sb="30" eb="31">
      <t>ニン</t>
    </rPh>
    <phoneticPr fontId="2"/>
  </si>
  <si>
    <t>平成29年度女性向け委託訓練（ｅラーニングコース）</t>
    <rPh sb="6" eb="8">
      <t>ジョセイ</t>
    </rPh>
    <rPh sb="10" eb="12">
      <t>イタク</t>
    </rPh>
    <rPh sb="12" eb="14">
      <t>クンレン</t>
    </rPh>
    <phoneticPr fontId="2"/>
  </si>
  <si>
    <t>≪女性む向け委託訓練（eラーニングコース）≫</t>
    <rPh sb="1" eb="3">
      <t>ジョセイ</t>
    </rPh>
    <rPh sb="4" eb="5">
      <t>ム</t>
    </rPh>
    <rPh sb="6" eb="8">
      <t>イタク</t>
    </rPh>
    <rPh sb="8" eb="10">
      <t>クンレン</t>
    </rPh>
    <phoneticPr fontId="2"/>
  </si>
  <si>
    <t>平成29年度女性向け委託訓練（ｅラーニングコース）</t>
    <phoneticPr fontId="2"/>
  </si>
  <si>
    <t>スクーリングの合計時間数</t>
    <rPh sb="7" eb="9">
      <t>ゴウケイ</t>
    </rPh>
    <rPh sb="9" eb="11">
      <t>ジカン</t>
    </rPh>
    <rPh sb="11" eb="12">
      <t>スウ</t>
    </rPh>
    <phoneticPr fontId="2"/>
  </si>
  <si>
    <t>科目名：</t>
    <rPh sb="0" eb="2">
      <t>カモク</t>
    </rPh>
    <rPh sb="2" eb="3">
      <t>ナ</t>
    </rPh>
    <phoneticPr fontId="2"/>
  </si>
  <si>
    <t>期間</t>
    <rPh sb="0" eb="2">
      <t>キカン</t>
    </rPh>
    <phoneticPr fontId="2"/>
  </si>
  <si>
    <t>提案
科目
同一・別</t>
    <rPh sb="0" eb="2">
      <t>テイアン</t>
    </rPh>
    <rPh sb="3" eb="5">
      <t>カモク</t>
    </rPh>
    <rPh sb="6" eb="8">
      <t>ドウイツ</t>
    </rPh>
    <rPh sb="9" eb="10">
      <t>ベツ</t>
    </rPh>
    <phoneticPr fontId="2"/>
  </si>
  <si>
    <t>科　　目　　名</t>
    <rPh sb="0" eb="1">
      <t>カ</t>
    </rPh>
    <rPh sb="3" eb="4">
      <t>メ</t>
    </rPh>
    <rPh sb="6" eb="7">
      <t>メイ</t>
    </rPh>
    <phoneticPr fontId="2"/>
  </si>
  <si>
    <t>定員</t>
    <rPh sb="0" eb="2">
      <t>テイイン</t>
    </rPh>
    <phoneticPr fontId="2"/>
  </si>
  <si>
    <t>提案
施設
同一・別</t>
    <rPh sb="0" eb="2">
      <t>テイアン</t>
    </rPh>
    <rPh sb="3" eb="5">
      <t>シセツ</t>
    </rPh>
    <rPh sb="6" eb="8">
      <t>ドウイツ</t>
    </rPh>
    <rPh sb="9" eb="10">
      <t>ベツ</t>
    </rPh>
    <phoneticPr fontId="2"/>
  </si>
  <si>
    <t>実施施設</t>
    <rPh sb="0" eb="2">
      <t>ジッシ</t>
    </rPh>
    <rPh sb="2" eb="4">
      <t>シセツ</t>
    </rPh>
    <phoneticPr fontId="2"/>
  </si>
  <si>
    <t>委託元</t>
    <rPh sb="0" eb="2">
      <t>イタク</t>
    </rPh>
    <rPh sb="2" eb="3">
      <t>モト</t>
    </rPh>
    <phoneticPr fontId="2"/>
  </si>
  <si>
    <t>就職実績（率）</t>
    <rPh sb="0" eb="2">
      <t>シュウショク</t>
    </rPh>
    <rPh sb="2" eb="4">
      <t>ジッセキ</t>
    </rPh>
    <rPh sb="5" eb="6">
      <t>リツ</t>
    </rPh>
    <phoneticPr fontId="2"/>
  </si>
  <si>
    <t>例</t>
    <rPh sb="0" eb="1">
      <t>レイ</t>
    </rPh>
    <phoneticPr fontId="2"/>
  </si>
  <si>
    <t>3ヶ月</t>
    <rPh sb="2" eb="3">
      <t>ゲツ</t>
    </rPh>
    <phoneticPr fontId="2"/>
  </si>
  <si>
    <t>同一</t>
    <rPh sb="0" eb="2">
      <t>ドウイツ</t>
    </rPh>
    <phoneticPr fontId="2"/>
  </si>
  <si>
    <t>機構東京センター</t>
    <rPh sb="0" eb="2">
      <t>キコウ</t>
    </rPh>
    <rPh sb="2" eb="4">
      <t>トウキョウ</t>
    </rPh>
    <phoneticPr fontId="2"/>
  </si>
  <si>
    <t>別</t>
    <rPh sb="0" eb="1">
      <t>ベツ</t>
    </rPh>
    <phoneticPr fontId="2"/>
  </si>
  <si>
    <t>□□コース</t>
    <phoneticPr fontId="2"/>
  </si>
  <si>
    <t>○○校</t>
    <rPh sb="2" eb="3">
      <t>コウ</t>
    </rPh>
    <phoneticPr fontId="2"/>
  </si>
  <si>
    <t>平　　　　　　　　均</t>
    <rPh sb="0" eb="1">
      <t>ヒラ</t>
    </rPh>
    <rPh sb="9" eb="10">
      <t>タモツ</t>
    </rPh>
    <phoneticPr fontId="2"/>
  </si>
  <si>
    <t>＊</t>
    <phoneticPr fontId="2"/>
  </si>
  <si>
    <t>就職実績（率）：（就職者数＋中退就職者数）／（修了者数＋中退就職者数）〔小数点第２位四捨五入〕数字を入力。</t>
    <rPh sb="0" eb="2">
      <t>シュウショク</t>
    </rPh>
    <rPh sb="2" eb="4">
      <t>ジッセキ</t>
    </rPh>
    <rPh sb="5" eb="6">
      <t>リツ</t>
    </rPh>
    <rPh sb="9" eb="11">
      <t>シュウショク</t>
    </rPh>
    <rPh sb="11" eb="12">
      <t>シャ</t>
    </rPh>
    <rPh sb="12" eb="13">
      <t>スウ</t>
    </rPh>
    <rPh sb="14" eb="16">
      <t>チュウタイ</t>
    </rPh>
    <rPh sb="16" eb="18">
      <t>シュウショク</t>
    </rPh>
    <rPh sb="18" eb="19">
      <t>シャ</t>
    </rPh>
    <rPh sb="19" eb="20">
      <t>スウ</t>
    </rPh>
    <rPh sb="23" eb="26">
      <t>シュウリョウシャ</t>
    </rPh>
    <rPh sb="26" eb="27">
      <t>スウ</t>
    </rPh>
    <rPh sb="28" eb="30">
      <t>チュウタイ</t>
    </rPh>
    <rPh sb="30" eb="33">
      <t>シュウショクシャ</t>
    </rPh>
    <rPh sb="33" eb="34">
      <t>スウ</t>
    </rPh>
    <rPh sb="36" eb="39">
      <t>ショウスウテン</t>
    </rPh>
    <rPh sb="39" eb="40">
      <t>ダイ</t>
    </rPh>
    <rPh sb="41" eb="42">
      <t>イ</t>
    </rPh>
    <rPh sb="42" eb="46">
      <t>シシャゴニュウ</t>
    </rPh>
    <rPh sb="47" eb="49">
      <t>スウジ</t>
    </rPh>
    <rPh sb="50" eb="51">
      <t>ニュウ</t>
    </rPh>
    <rPh sb="51" eb="52">
      <t>チカラ</t>
    </rPh>
    <phoneticPr fontId="2"/>
  </si>
  <si>
    <t>「１訓練実施施設の概要等」の「他公共機関での実績の有無」で実績が「有」の場合は必ず記載すること。</t>
    <rPh sb="2" eb="4">
      <t>クンレン</t>
    </rPh>
    <rPh sb="4" eb="6">
      <t>ジッシ</t>
    </rPh>
    <rPh sb="6" eb="8">
      <t>シセツ</t>
    </rPh>
    <rPh sb="9" eb="11">
      <t>ガイヨウ</t>
    </rPh>
    <rPh sb="11" eb="12">
      <t>トウ</t>
    </rPh>
    <rPh sb="15" eb="16">
      <t>タ</t>
    </rPh>
    <rPh sb="16" eb="18">
      <t>コウキョウ</t>
    </rPh>
    <rPh sb="18" eb="20">
      <t>キカン</t>
    </rPh>
    <rPh sb="22" eb="24">
      <t>ジッセキ</t>
    </rPh>
    <rPh sb="25" eb="27">
      <t>ウム</t>
    </rPh>
    <rPh sb="29" eb="31">
      <t>ジッセキ</t>
    </rPh>
    <rPh sb="33" eb="34">
      <t>ア</t>
    </rPh>
    <rPh sb="36" eb="38">
      <t>バアイ</t>
    </rPh>
    <rPh sb="39" eb="40">
      <t>カナラ</t>
    </rPh>
    <rPh sb="41" eb="43">
      <t>キサイ</t>
    </rPh>
    <phoneticPr fontId="2"/>
  </si>
  <si>
    <t>受講生からの連絡受付時間</t>
    <rPh sb="0" eb="3">
      <t>ジュコウセイ</t>
    </rPh>
    <rPh sb="6" eb="8">
      <t>レンラク</t>
    </rPh>
    <rPh sb="8" eb="10">
      <t>ウケツケ</t>
    </rPh>
    <rPh sb="10" eb="12">
      <t>ジカン</t>
    </rPh>
    <phoneticPr fontId="2"/>
  </si>
  <si>
    <t>月生</t>
    <rPh sb="0" eb="1">
      <t>ガツ</t>
    </rPh>
    <rPh sb="1" eb="2">
      <t>セイ</t>
    </rPh>
    <phoneticPr fontId="2"/>
  </si>
  <si>
    <t>＊</t>
  </si>
  <si>
    <t>カリキュラムの時間数と一致すること</t>
    <rPh sb="7" eb="10">
      <t>ジカンスウ</t>
    </rPh>
    <rPh sb="11" eb="13">
      <t>イッチ</t>
    </rPh>
    <phoneticPr fontId="2"/>
  </si>
  <si>
    <t>時間</t>
    <rPh sb="0" eb="2">
      <t>ジカン</t>
    </rPh>
    <phoneticPr fontId="2"/>
  </si>
  <si>
    <t>合計</t>
    <rPh sb="0" eb="2">
      <t>ゴウケイ</t>
    </rPh>
    <phoneticPr fontId="2"/>
  </si>
  <si>
    <t>訓練日</t>
    <rPh sb="0" eb="2">
      <t>クンレン</t>
    </rPh>
    <rPh sb="2" eb="3">
      <t>ビ</t>
    </rPh>
    <phoneticPr fontId="2"/>
  </si>
  <si>
    <t>日間</t>
    <rPh sb="0" eb="2">
      <t>ニチカン</t>
    </rPh>
    <phoneticPr fontId="2"/>
  </si>
  <si>
    <t>月計</t>
    <rPh sb="0" eb="1">
      <t>ツキ</t>
    </rPh>
    <rPh sb="1" eb="2">
      <t>ケイ</t>
    </rPh>
    <phoneticPr fontId="2"/>
  </si>
  <si>
    <t>スクーリング日数：月１回以上、１回３時間以上</t>
    <rPh sb="6" eb="8">
      <t>ニッスウ</t>
    </rPh>
    <rPh sb="9" eb="10">
      <t>ツキ</t>
    </rPh>
    <rPh sb="11" eb="12">
      <t>カイ</t>
    </rPh>
    <rPh sb="12" eb="14">
      <t>イジョウ</t>
    </rPh>
    <rPh sb="16" eb="17">
      <t>カイ</t>
    </rPh>
    <rPh sb="18" eb="20">
      <t>ジカン</t>
    </rPh>
    <rPh sb="20" eb="22">
      <t>イジョウ</t>
    </rPh>
    <phoneticPr fontId="2"/>
  </si>
  <si>
    <t>スクーリング合計時間</t>
    <rPh sb="6" eb="8">
      <t>ゴウケイ</t>
    </rPh>
    <rPh sb="8" eb="10">
      <t>ジカン</t>
    </rPh>
    <phoneticPr fontId="2"/>
  </si>
  <si>
    <t>※詳細はスケジュールに記入してください。</t>
    <rPh sb="1" eb="3">
      <t>ショウサイ</t>
    </rPh>
    <rPh sb="11" eb="13">
      <t>キニュウ</t>
    </rPh>
    <phoneticPr fontId="2"/>
  </si>
  <si>
    <t>※eラーニング訓練についての実績</t>
    <rPh sb="7" eb="9">
      <t>クンレン</t>
    </rPh>
    <rPh sb="14" eb="16">
      <t>ジッセキ</t>
    </rPh>
    <phoneticPr fontId="2"/>
  </si>
  <si>
    <t>※詳細は別シートへ記入してください。</t>
    <rPh sb="1" eb="3">
      <t>ショウサイ</t>
    </rPh>
    <rPh sb="4" eb="5">
      <t>ベツ</t>
    </rPh>
    <rPh sb="9" eb="11">
      <t>キニュウ</t>
    </rPh>
    <phoneticPr fontId="2"/>
  </si>
  <si>
    <t>２　委託訓練実績</t>
    <rPh sb="2" eb="4">
      <t>イタク</t>
    </rPh>
    <rPh sb="4" eb="6">
      <t>クンレン</t>
    </rPh>
    <rPh sb="6" eb="8">
      <t>ジッセキ</t>
    </rPh>
    <phoneticPr fontId="2"/>
  </si>
  <si>
    <t>３　学習管理システム等</t>
    <rPh sb="2" eb="4">
      <t>ガクシュウ</t>
    </rPh>
    <rPh sb="4" eb="6">
      <t>カンリ</t>
    </rPh>
    <rPh sb="10" eb="11">
      <t>トウ</t>
    </rPh>
    <phoneticPr fontId="2"/>
  </si>
  <si>
    <t>４　ｅラーニングの訓練科目及びカリキュラム</t>
    <rPh sb="9" eb="11">
      <t>クンレン</t>
    </rPh>
    <rPh sb="11" eb="13">
      <t>カモク</t>
    </rPh>
    <rPh sb="13" eb="14">
      <t>オヨ</t>
    </rPh>
    <phoneticPr fontId="2"/>
  </si>
  <si>
    <t>５　委託訓練使用予定テキスト</t>
    <rPh sb="2" eb="4">
      <t>イタク</t>
    </rPh>
    <rPh sb="4" eb="6">
      <t>クンレン</t>
    </rPh>
    <rPh sb="6" eb="8">
      <t>シヨウ</t>
    </rPh>
    <rPh sb="8" eb="10">
      <t>ヨテイ</t>
    </rPh>
    <phoneticPr fontId="2"/>
  </si>
  <si>
    <t>６　　スクーリングの概要・スクーリングカリキュラム</t>
    <rPh sb="10" eb="12">
      <t>ガイヨウ</t>
    </rPh>
    <phoneticPr fontId="2"/>
  </si>
  <si>
    <t>８　　スクーリング施設の概要</t>
    <rPh sb="9" eb="11">
      <t>シセツ</t>
    </rPh>
    <rPh sb="12" eb="14">
      <t>ガイヨウ</t>
    </rPh>
    <phoneticPr fontId="2"/>
  </si>
  <si>
    <t>９　　講　師　名　簿</t>
    <rPh sb="3" eb="4">
      <t>コウ</t>
    </rPh>
    <rPh sb="5" eb="6">
      <t>シ</t>
    </rPh>
    <rPh sb="7" eb="8">
      <t>メイ</t>
    </rPh>
    <rPh sb="9" eb="10">
      <t>ボ</t>
    </rPh>
    <phoneticPr fontId="2"/>
  </si>
  <si>
    <r>
      <t>１０　　就職支援の概要・就職支援カリキュラム</t>
    </r>
    <r>
      <rPr>
        <b/>
        <sz val="14"/>
        <color indexed="10"/>
        <rFont val="ＭＳ Ｐゴシック"/>
        <family val="3"/>
        <charset val="128"/>
      </rPr>
      <t/>
    </r>
    <rPh sb="4" eb="6">
      <t>シュウショク</t>
    </rPh>
    <rPh sb="6" eb="8">
      <t>シエン</t>
    </rPh>
    <rPh sb="9" eb="11">
      <t>ガイヨウ</t>
    </rPh>
    <rPh sb="12" eb="14">
      <t>シュウショク</t>
    </rPh>
    <rPh sb="14" eb="16">
      <t>シエン</t>
    </rPh>
    <phoneticPr fontId="2"/>
  </si>
  <si>
    <t>１１　　就　職　担　当　者　名　簿</t>
    <rPh sb="4" eb="5">
      <t>シュウ</t>
    </rPh>
    <rPh sb="6" eb="7">
      <t>ショク</t>
    </rPh>
    <rPh sb="8" eb="9">
      <t>タン</t>
    </rPh>
    <rPh sb="10" eb="11">
      <t>トウ</t>
    </rPh>
    <rPh sb="12" eb="13">
      <t>シャ</t>
    </rPh>
    <rPh sb="14" eb="15">
      <t>メイ</t>
    </rPh>
    <rPh sb="16" eb="17">
      <t>ボ</t>
    </rPh>
    <phoneticPr fontId="2"/>
  </si>
  <si>
    <t>１2　　受託申込提出物一覧</t>
    <rPh sb="4" eb="6">
      <t>ジュタク</t>
    </rPh>
    <rPh sb="6" eb="8">
      <t>モウシコミ</t>
    </rPh>
    <rPh sb="8" eb="10">
      <t>テイシュツ</t>
    </rPh>
    <rPh sb="10" eb="11">
      <t>ブツ</t>
    </rPh>
    <rPh sb="11" eb="13">
      <t>イチラン</t>
    </rPh>
    <phoneticPr fontId="2"/>
  </si>
  <si>
    <t>７　女性向け委託訓練（eラーニングコース）　スクーリング予定表</t>
    <rPh sb="2" eb="4">
      <t>ジョセイ</t>
    </rPh>
    <rPh sb="4" eb="5">
      <t>ム</t>
    </rPh>
    <rPh sb="6" eb="8">
      <t>イタク</t>
    </rPh>
    <rPh sb="8" eb="10">
      <t>クンレン</t>
    </rPh>
    <rPh sb="28" eb="30">
      <t>ヨテイ</t>
    </rPh>
    <rPh sb="30" eb="31">
      <t>ヒョウ</t>
    </rPh>
    <phoneticPr fontId="2"/>
  </si>
  <si>
    <t>女性向け向け委託訓練eラーニングコース実施提案書（１～12）</t>
    <rPh sb="0" eb="2">
      <t>ジョセイ</t>
    </rPh>
    <rPh sb="2" eb="3">
      <t>ム</t>
    </rPh>
    <rPh sb="4" eb="5">
      <t>ム</t>
    </rPh>
    <rPh sb="6" eb="8">
      <t>イタク</t>
    </rPh>
    <rPh sb="8" eb="10">
      <t>クンレン</t>
    </rPh>
    <rPh sb="19" eb="21">
      <t>ジッシ</t>
    </rPh>
    <rPh sb="21" eb="24">
      <t>テイアンショ</t>
    </rPh>
    <phoneticPr fontId="2"/>
  </si>
  <si>
    <t>他公共機関でのeラーニング訓練実績の有無※２</t>
    <rPh sb="0" eb="1">
      <t>タ</t>
    </rPh>
    <rPh sb="1" eb="3">
      <t>コウキョウ</t>
    </rPh>
    <rPh sb="3" eb="5">
      <t>キカン</t>
    </rPh>
    <rPh sb="13" eb="15">
      <t>クンレン</t>
    </rPh>
    <rPh sb="15" eb="17">
      <t>ジッセキ</t>
    </rPh>
    <rPh sb="18" eb="20">
      <t>ウム</t>
    </rPh>
    <phoneticPr fontId="2"/>
  </si>
  <si>
    <t>※２　実績がある場合は有、無い場合は無を記入</t>
    <rPh sb="3" eb="5">
      <t>ジッセキ</t>
    </rPh>
    <rPh sb="8" eb="10">
      <t>バアイ</t>
    </rPh>
    <rPh sb="11" eb="12">
      <t>アリ</t>
    </rPh>
    <rPh sb="13" eb="14">
      <t>ナ</t>
    </rPh>
    <rPh sb="15" eb="17">
      <t>バアイ</t>
    </rPh>
    <rPh sb="18" eb="19">
      <t>ナシ</t>
    </rPh>
    <rPh sb="20" eb="22">
      <t>キニュウ</t>
    </rPh>
    <phoneticPr fontId="2"/>
  </si>
  <si>
    <t>学習履歴（ログイン等）の記録
※３</t>
    <rPh sb="0" eb="2">
      <t>ガクシュウ</t>
    </rPh>
    <rPh sb="2" eb="4">
      <t>リレキ</t>
    </rPh>
    <rPh sb="9" eb="10">
      <t>トウ</t>
    </rPh>
    <rPh sb="12" eb="14">
      <t>キロク</t>
    </rPh>
    <phoneticPr fontId="2"/>
  </si>
  <si>
    <t>※３　受講者のログイン日時や学習時間等が記録できること</t>
    <phoneticPr fontId="2"/>
  </si>
  <si>
    <t>学習状況（進捗）の記録
※４</t>
    <rPh sb="0" eb="2">
      <t>ガクシュウ</t>
    </rPh>
    <rPh sb="2" eb="4">
      <t>ジョウキョウ</t>
    </rPh>
    <rPh sb="5" eb="7">
      <t>シンチョク</t>
    </rPh>
    <rPh sb="9" eb="11">
      <t>キロク</t>
    </rPh>
    <phoneticPr fontId="2"/>
  </si>
  <si>
    <t>※４　アクセスした教材、学習進捗状況及び確認テスト等の実施状況と成績を記録・管理できること。</t>
    <phoneticPr fontId="2"/>
  </si>
  <si>
    <t>職業紹介権の有無
※６</t>
    <rPh sb="0" eb="2">
      <t>ショクギョウ</t>
    </rPh>
    <rPh sb="2" eb="4">
      <t>ショウカイ</t>
    </rPh>
    <rPh sb="4" eb="5">
      <t>ケン</t>
    </rPh>
    <rPh sb="6" eb="8">
      <t>ウム</t>
    </rPh>
    <phoneticPr fontId="2"/>
  </si>
  <si>
    <t>※６　紹介権がある場合は該当するところに○を記入</t>
    <rPh sb="3" eb="5">
      <t>ショウカイ</t>
    </rPh>
    <rPh sb="5" eb="6">
      <t>ケン</t>
    </rPh>
    <rPh sb="9" eb="11">
      <t>バアイ</t>
    </rPh>
    <rPh sb="12" eb="14">
      <t>ガイトウ</t>
    </rPh>
    <rPh sb="22" eb="24">
      <t>キニュウ</t>
    </rPh>
    <phoneticPr fontId="2"/>
  </si>
  <si>
    <t>平成３０年度 女性向け委託訓練（eラーニングコース） 実施提案書</t>
    <rPh sb="7" eb="9">
      <t>ジョセイ</t>
    </rPh>
    <rPh sb="9" eb="10">
      <t>ム</t>
    </rPh>
    <rPh sb="11" eb="13">
      <t>イタク</t>
    </rPh>
    <rPh sb="13" eb="15">
      <t>クンレン</t>
    </rPh>
    <rPh sb="27" eb="29">
      <t>ジッシ</t>
    </rPh>
    <rPh sb="29" eb="32">
      <t>テイアンショ</t>
    </rPh>
    <phoneticPr fontId="2"/>
  </si>
  <si>
    <t>開講時期
（平成27年度以降）</t>
    <rPh sb="0" eb="2">
      <t>カイコウ</t>
    </rPh>
    <rPh sb="2" eb="4">
      <t>ジキ</t>
    </rPh>
    <rPh sb="6" eb="8">
      <t>ヘイセイ</t>
    </rPh>
    <rPh sb="10" eb="14">
      <t>ネンドイコウ</t>
    </rPh>
    <phoneticPr fontId="2"/>
  </si>
  <si>
    <t>平成27年5月</t>
    <rPh sb="0" eb="2">
      <t>ヘイセイ</t>
    </rPh>
    <rPh sb="4" eb="5">
      <t>ネン</t>
    </rPh>
    <rPh sb="6" eb="7">
      <t>ガツ</t>
    </rPh>
    <phoneticPr fontId="2"/>
  </si>
  <si>
    <t>平成27年9月</t>
    <rPh sb="0" eb="2">
      <t>ヘイセイ</t>
    </rPh>
    <rPh sb="4" eb="5">
      <t>ネン</t>
    </rPh>
    <rPh sb="6" eb="7">
      <t>ガツ</t>
    </rPh>
    <phoneticPr fontId="2"/>
  </si>
  <si>
    <t>うちキャリアコンサルタント及び技能士以外のJC作成アドバイザー（人）　　</t>
    <rPh sb="13" eb="14">
      <t>オヨ</t>
    </rPh>
    <rPh sb="15" eb="17">
      <t>ギノウ</t>
    </rPh>
    <rPh sb="17" eb="18">
      <t>シ</t>
    </rPh>
    <rPh sb="18" eb="20">
      <t>イガイ</t>
    </rPh>
    <rPh sb="23" eb="25">
      <t>サクセイ</t>
    </rPh>
    <rPh sb="32" eb="33">
      <t>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</si>
</sst>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lt;=99999999]####\-####;\(00\)\ ####\-####"/>
    <numFmt numFmtId="177" formatCode="0_ "/>
    <numFmt numFmtId="178" formatCode="&quot;〒&quot;###\-####"/>
    <numFmt numFmtId="179" formatCode="#,##0\ &quot;年&quot;"/>
    <numFmt numFmtId="180" formatCode="0&quot;コ&quot;&quot;ー&quot;&quot;ス&quot;"/>
    <numFmt numFmtId="181" formatCode="_ #,##0;[Red]_ \-#,##0"/>
    <numFmt numFmtId="182" formatCode="#,##0_ "/>
    <numFmt numFmtId="183" formatCode="#,##0_);[Red]\(#,##0\)"/>
    <numFmt numFmtId="184" formatCode="h:mm;@"/>
    <numFmt numFmtId="185" formatCode="0.0_);[Red]\(0.0\)"/>
    <numFmt numFmtId="186" formatCode="m&quot;月&quot;"/>
    <numFmt numFmtId="187" formatCode="d"/>
    <numFmt numFmtId="188" formatCode="aaa"/>
  </numFmts>
  <fonts count="5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b/>
      <sz val="18"/>
      <name val="ＭＳ Ｐゴシック"/>
      <family val="3"/>
      <charset val="128"/>
    </font>
    <font>
      <sz val="18"/>
      <name val="ＭＳ Ｐゴシック"/>
      <family val="3"/>
      <charset val="128"/>
    </font>
    <font>
      <b/>
      <sz val="18"/>
      <color indexed="10"/>
      <name val="ＭＳ Ｐゴシック"/>
      <family val="3"/>
      <charset val="128"/>
    </font>
    <font>
      <u/>
      <sz val="6.6"/>
      <color indexed="1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1"/>
      <color rgb="FFFF0000"/>
      <name val="ＭＳ Ｐゴシック"/>
      <family val="3"/>
      <charset val="128"/>
    </font>
    <font>
      <sz val="11"/>
      <color theme="0" tint="-0.249977111117893"/>
      <name val="ＭＳ Ｐゴシック"/>
      <family val="3"/>
      <charset val="128"/>
    </font>
    <font>
      <sz val="9"/>
      <color indexed="81"/>
      <name val="ＭＳ Ｐゴシック"/>
      <family val="3"/>
      <charset val="128"/>
    </font>
    <font>
      <b/>
      <sz val="9"/>
      <color indexed="81"/>
      <name val="ＭＳ Ｐゴシック"/>
      <family val="3"/>
      <charset val="128"/>
    </font>
    <font>
      <b/>
      <sz val="14"/>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0"/>
      <name val="ＭＳ Ｐ明朝"/>
      <family val="1"/>
      <charset val="128"/>
    </font>
    <font>
      <u/>
      <sz val="11"/>
      <color theme="10"/>
      <name val="ＭＳ Ｐゴシック"/>
      <family val="3"/>
      <charset val="128"/>
    </font>
    <font>
      <sz val="11"/>
      <name val="ＭＳ 明朝"/>
      <family val="1"/>
      <charset val="128"/>
    </font>
    <font>
      <sz val="9"/>
      <color indexed="10"/>
      <name val="ＭＳ 明朝"/>
      <family val="1"/>
      <charset val="128"/>
    </font>
    <font>
      <sz val="9"/>
      <color indexed="10"/>
      <name val="ＭＳ Ｐゴシック"/>
      <family val="3"/>
      <charset val="128"/>
    </font>
    <font>
      <b/>
      <sz val="11"/>
      <color indexed="14"/>
      <name val="ＭＳ Ｐゴシック"/>
      <family val="3"/>
      <charset val="128"/>
    </font>
    <font>
      <b/>
      <sz val="11"/>
      <color indexed="10"/>
      <name val="ＭＳ Ｐゴシック"/>
      <family val="3"/>
      <charset val="128"/>
    </font>
    <font>
      <u val="double"/>
      <sz val="11"/>
      <name val="ＭＳ Ｐゴシック"/>
      <family val="3"/>
      <charset val="128"/>
    </font>
    <font>
      <u/>
      <sz val="11"/>
      <name val="ＭＳ Ｐゴシック"/>
      <family val="3"/>
      <charset val="128"/>
    </font>
    <font>
      <sz val="8"/>
      <color indexed="81"/>
      <name val="ＭＳ Ｐゴシック"/>
      <family val="3"/>
      <charset val="128"/>
    </font>
    <font>
      <b/>
      <sz val="11"/>
      <name val="ＭＳ Ｐ明朝"/>
      <family val="1"/>
      <charset val="128"/>
    </font>
    <font>
      <b/>
      <sz val="11"/>
      <color indexed="14"/>
      <name val="ＭＳ Ｐ明朝"/>
      <family val="1"/>
      <charset val="128"/>
    </font>
    <font>
      <sz val="11"/>
      <color indexed="10"/>
      <name val="ＭＳ Ｐ明朝"/>
      <family val="1"/>
      <charset val="128"/>
    </font>
    <font>
      <sz val="9"/>
      <color indexed="10"/>
      <name val="ＭＳ Ｐ明朝"/>
      <family val="1"/>
      <charset val="128"/>
    </font>
    <font>
      <b/>
      <sz val="14"/>
      <color indexed="10"/>
      <name val="ＭＳ Ｐゴシック"/>
      <family val="3"/>
      <charset val="128"/>
    </font>
    <font>
      <sz val="10"/>
      <color indexed="10"/>
      <name val="ＭＳ Ｐゴシック"/>
      <family val="3"/>
      <charset val="128"/>
    </font>
    <font>
      <b/>
      <sz val="11"/>
      <color rgb="FFFF0000"/>
      <name val="ＭＳ Ｐゴシック"/>
      <family val="3"/>
      <charset val="128"/>
    </font>
    <font>
      <sz val="18"/>
      <name val="HG創英角ｺﾞｼｯｸUB"/>
      <family val="3"/>
      <charset val="128"/>
    </font>
    <font>
      <b/>
      <sz val="12"/>
      <name val="ＭＳ ゴシック"/>
      <family val="3"/>
      <charset val="128"/>
    </font>
    <font>
      <b/>
      <sz val="14"/>
      <name val="ＭＳ ゴシック"/>
      <family val="3"/>
      <charset val="128"/>
    </font>
    <font>
      <b/>
      <u/>
      <sz val="11"/>
      <name val="ＭＳ Ｐ明朝"/>
      <family val="1"/>
      <charset val="128"/>
    </font>
    <font>
      <u/>
      <sz val="11"/>
      <name val="ＭＳ Ｐ明朝"/>
      <family val="1"/>
      <charset val="128"/>
    </font>
    <font>
      <sz val="12"/>
      <color indexed="8"/>
      <name val="ＭＳ Ｐゴシック"/>
      <family val="3"/>
      <charset val="128"/>
    </font>
    <font>
      <sz val="9"/>
      <name val="ＭＳ 明朝"/>
      <family val="1"/>
      <charset val="128"/>
    </font>
    <font>
      <sz val="12"/>
      <name val="ＭＳ Ｐゴシック"/>
      <family val="3"/>
      <charset val="128"/>
    </font>
    <font>
      <b/>
      <sz val="12"/>
      <name val="ＭＳ Ｐゴシック"/>
      <family val="3"/>
      <charset val="128"/>
    </font>
    <font>
      <sz val="11"/>
      <color indexed="14"/>
      <name val="ＭＳ Ｐゴシック"/>
      <family val="3"/>
      <charset val="128"/>
    </font>
    <font>
      <sz val="11"/>
      <color theme="0"/>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indexed="4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indexed="65"/>
        <bgColor indexed="64"/>
      </patternFill>
    </fill>
    <fill>
      <patternFill patternType="gray0625"/>
    </fill>
    <fill>
      <patternFill patternType="gray0625">
        <bgColor theme="0"/>
      </patternFill>
    </fill>
  </fills>
  <borders count="312">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10"/>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10"/>
      </top>
      <bottom/>
      <diagonal/>
    </border>
    <border>
      <left style="thin">
        <color indexed="64"/>
      </left>
      <right/>
      <top style="double">
        <color indexed="10"/>
      </top>
      <bottom style="thin">
        <color indexed="64"/>
      </bottom>
      <diagonal/>
    </border>
    <border>
      <left/>
      <right style="double">
        <color indexed="64"/>
      </right>
      <top style="thin">
        <color indexed="64"/>
      </top>
      <bottom style="thin">
        <color indexed="64"/>
      </bottom>
      <diagonal/>
    </border>
    <border>
      <left/>
      <right style="double">
        <color indexed="10"/>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style="thin">
        <color indexed="64"/>
      </top>
      <bottom style="double">
        <color indexed="10"/>
      </bottom>
      <diagonal/>
    </border>
    <border>
      <left style="double">
        <color indexed="10"/>
      </left>
      <right/>
      <top style="double">
        <color indexed="10"/>
      </top>
      <bottom/>
      <diagonal/>
    </border>
    <border>
      <left/>
      <right style="thin">
        <color indexed="64"/>
      </right>
      <top style="double">
        <color indexed="10"/>
      </top>
      <bottom/>
      <diagonal/>
    </border>
    <border>
      <left style="double">
        <color indexed="10"/>
      </left>
      <right/>
      <top/>
      <bottom/>
      <diagonal/>
    </border>
    <border>
      <left style="double">
        <color indexed="10"/>
      </left>
      <right/>
      <top/>
      <bottom style="double">
        <color indexed="10"/>
      </bottom>
      <diagonal/>
    </border>
    <border>
      <left/>
      <right style="thin">
        <color indexed="64"/>
      </right>
      <top/>
      <bottom style="double">
        <color indexed="10"/>
      </bottom>
      <diagonal/>
    </border>
    <border>
      <left/>
      <right style="thin">
        <color indexed="64"/>
      </right>
      <top/>
      <bottom style="thin">
        <color indexed="64"/>
      </bottom>
      <diagonal/>
    </border>
    <border>
      <left style="thin">
        <color indexed="64"/>
      </left>
      <right/>
      <top style="double">
        <color indexed="10"/>
      </top>
      <bottom style="medium">
        <color indexed="64"/>
      </bottom>
      <diagonal/>
    </border>
    <border>
      <left/>
      <right/>
      <top style="double">
        <color indexed="10"/>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right/>
      <top/>
      <bottom style="double">
        <color indexed="10"/>
      </bottom>
      <diagonal/>
    </border>
    <border>
      <left style="medium">
        <color indexed="64"/>
      </left>
      <right/>
      <top style="medium">
        <color indexed="64"/>
      </top>
      <bottom/>
      <diagonal/>
    </border>
    <border>
      <left/>
      <right/>
      <top style="double">
        <color indexed="10"/>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10"/>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style="thin">
        <color indexed="64"/>
      </right>
      <top/>
      <bottom style="double">
        <color rgb="FFFF0000"/>
      </bottom>
      <diagonal/>
    </border>
    <border>
      <left style="thin">
        <color indexed="64"/>
      </left>
      <right style="thin">
        <color indexed="64"/>
      </right>
      <top style="thin">
        <color indexed="64"/>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10"/>
      </right>
      <top/>
      <bottom style="thin">
        <color indexed="64"/>
      </bottom>
      <diagonal/>
    </border>
    <border>
      <left/>
      <right style="double">
        <color indexed="10"/>
      </right>
      <top/>
      <bottom/>
      <diagonal/>
    </border>
    <border>
      <left/>
      <right/>
      <top style="thin">
        <color indexed="64"/>
      </top>
      <bottom style="double">
        <color indexed="10"/>
      </bottom>
      <diagonal/>
    </border>
    <border>
      <left style="hair">
        <color indexed="64"/>
      </left>
      <right/>
      <top style="hair">
        <color indexed="64"/>
      </top>
      <bottom/>
      <diagonal/>
    </border>
    <border>
      <left/>
      <right/>
      <top style="double">
        <color indexed="10"/>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uble">
        <color indexed="64"/>
      </left>
      <right style="thin">
        <color indexed="64"/>
      </right>
      <top/>
      <bottom style="double">
        <color rgb="FFFF0000"/>
      </bottom>
      <diagonal/>
    </border>
    <border>
      <left style="thin">
        <color indexed="64"/>
      </left>
      <right style="dotted">
        <color indexed="64"/>
      </right>
      <top style="thin">
        <color indexed="64"/>
      </top>
      <bottom style="double">
        <color indexed="10"/>
      </bottom>
      <diagonal/>
    </border>
    <border>
      <left style="dotted">
        <color indexed="64"/>
      </left>
      <right style="thin">
        <color indexed="64"/>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dotted">
        <color indexed="64"/>
      </right>
      <top style="thin">
        <color indexed="64"/>
      </top>
      <bottom/>
      <diagonal/>
    </border>
    <border>
      <left style="dotted">
        <color indexed="64"/>
      </left>
      <right style="double">
        <color indexed="64"/>
      </right>
      <top style="thin">
        <color indexed="64"/>
      </top>
      <bottom style="double">
        <color indexed="10"/>
      </bottom>
      <diagonal/>
    </border>
    <border>
      <left style="double">
        <color rgb="FFFF0000"/>
      </left>
      <right/>
      <top style="double">
        <color rgb="FFFF000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rgb="FFFF0000"/>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rgb="FFFF0000"/>
      </left>
      <right/>
      <top style="thin">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bottom style="double">
        <color rgb="FFFF0000"/>
      </bottom>
      <diagonal/>
    </border>
    <border>
      <left style="dotted">
        <color indexed="64"/>
      </left>
      <right style="double">
        <color indexed="10"/>
      </right>
      <top style="thin">
        <color indexed="64"/>
      </top>
      <bottom style="double">
        <color indexed="10"/>
      </bottom>
      <diagonal/>
    </border>
    <border>
      <left style="double">
        <color indexed="64"/>
      </left>
      <right/>
      <top style="double">
        <color rgb="FFFF0000"/>
      </top>
      <bottom style="double">
        <color indexed="64"/>
      </bottom>
      <diagonal/>
    </border>
    <border>
      <left/>
      <right/>
      <top style="double">
        <color indexed="10"/>
      </top>
      <bottom style="double">
        <color indexed="64"/>
      </bottom>
      <diagonal/>
    </border>
    <border>
      <left/>
      <right style="double">
        <color indexed="64"/>
      </right>
      <top style="double">
        <color indexed="10"/>
      </top>
      <bottom style="double">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style="double">
        <color indexed="10"/>
      </right>
      <top style="medium">
        <color indexed="64"/>
      </top>
      <bottom/>
      <diagonal/>
    </border>
    <border>
      <left/>
      <right style="double">
        <color indexed="10"/>
      </right>
      <top style="double">
        <color indexed="10"/>
      </top>
      <bottom/>
      <diagonal/>
    </border>
    <border>
      <left style="medium">
        <color indexed="64"/>
      </left>
      <right style="double">
        <color indexed="10"/>
      </right>
      <top/>
      <bottom/>
      <diagonal/>
    </border>
    <border>
      <left style="medium">
        <color indexed="64"/>
      </left>
      <right style="double">
        <color indexed="10"/>
      </right>
      <top/>
      <bottom style="thin">
        <color indexed="64"/>
      </bottom>
      <diagonal/>
    </border>
    <border>
      <left/>
      <right style="medium">
        <color indexed="64"/>
      </right>
      <top style="double">
        <color indexed="10"/>
      </top>
      <bottom style="medium">
        <color indexed="64"/>
      </bottom>
      <diagonal/>
    </border>
    <border>
      <left style="double">
        <color indexed="64"/>
      </left>
      <right style="thin">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rgb="FFFF0000"/>
      </left>
      <right style="thin">
        <color indexed="64"/>
      </right>
      <top style="thin">
        <color indexed="64"/>
      </top>
      <bottom/>
      <diagonal/>
    </border>
    <border>
      <left style="dotted">
        <color indexed="64"/>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uble">
        <color rgb="FFFF0000"/>
      </bottom>
      <diagonal/>
    </border>
    <border>
      <left/>
      <right/>
      <top style="thin">
        <color indexed="64"/>
      </top>
      <bottom style="double">
        <color rgb="FFFF0000"/>
      </bottom>
      <diagonal/>
    </border>
    <border>
      <left/>
      <right style="double">
        <color indexed="10"/>
      </right>
      <top/>
      <bottom style="double">
        <color indexed="10"/>
      </bottom>
      <diagonal/>
    </border>
    <border>
      <left style="double">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uble">
        <color indexed="64"/>
      </left>
      <right style="thin">
        <color indexed="64"/>
      </right>
      <top style="thin">
        <color indexed="64"/>
      </top>
      <bottom style="double">
        <color rgb="FFFF0000"/>
      </bottom>
      <diagonal/>
    </border>
    <border>
      <left/>
      <right style="double">
        <color indexed="64"/>
      </right>
      <top style="thin">
        <color indexed="64"/>
      </top>
      <bottom style="double">
        <color indexed="10"/>
      </bottom>
      <diagonal/>
    </border>
    <border>
      <left style="double">
        <color indexed="64"/>
      </left>
      <right/>
      <top style="thin">
        <color indexed="64"/>
      </top>
      <bottom style="double">
        <color indexed="10"/>
      </bottom>
      <diagonal/>
    </border>
    <border>
      <left/>
      <right style="dotted">
        <color indexed="64"/>
      </right>
      <top style="thin">
        <color indexed="64"/>
      </top>
      <bottom style="double">
        <color indexed="10"/>
      </bottom>
      <diagonal/>
    </border>
    <border>
      <left style="double">
        <color rgb="FFFF0000"/>
      </left>
      <right style="thin">
        <color indexed="64"/>
      </right>
      <top style="double">
        <color rgb="FFFF0000"/>
      </top>
      <bottom/>
      <diagonal/>
    </border>
    <border>
      <left/>
      <right style="dotted">
        <color indexed="64"/>
      </right>
      <top style="double">
        <color indexed="10"/>
      </top>
      <bottom style="thin">
        <color indexed="64"/>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right style="thin">
        <color auto="1"/>
      </right>
      <top style="hair">
        <color indexed="64"/>
      </top>
      <bottom style="thin">
        <color auto="1"/>
      </bottom>
      <diagonal/>
    </border>
    <border>
      <left style="thin">
        <color indexed="64"/>
      </left>
      <right style="thin">
        <color indexed="64"/>
      </right>
      <top style="double">
        <color rgb="FFFF0000"/>
      </top>
      <bottom/>
      <diagonal/>
    </border>
    <border>
      <left style="thin">
        <color indexed="64"/>
      </left>
      <right style="double">
        <color rgb="FFFF0000"/>
      </right>
      <top style="double">
        <color rgb="FFFF0000"/>
      </top>
      <bottom/>
      <diagonal/>
    </border>
    <border>
      <left style="thin">
        <color indexed="64"/>
      </left>
      <right style="double">
        <color rgb="FFFF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auto="1"/>
      </left>
      <right style="hair">
        <color indexed="64"/>
      </right>
      <top style="thin">
        <color auto="1"/>
      </top>
      <bottom style="thin">
        <color indexed="64"/>
      </bottom>
      <diagonal/>
    </border>
    <border>
      <left style="thin">
        <color auto="1"/>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uble">
        <color rgb="FFFF0000"/>
      </right>
      <top/>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style="double">
        <color rgb="FFFF0000"/>
      </bottom>
      <diagonal/>
    </border>
    <border>
      <left style="medium">
        <color auto="1"/>
      </left>
      <right style="double">
        <color rgb="FFFF0000"/>
      </right>
      <top style="thin">
        <color auto="1"/>
      </top>
      <bottom/>
      <diagonal/>
    </border>
    <border>
      <left style="medium">
        <color auto="1"/>
      </left>
      <right style="double">
        <color rgb="FFFF0000"/>
      </right>
      <top/>
      <bottom/>
      <diagonal/>
    </border>
    <border>
      <left style="double">
        <color indexed="10"/>
      </left>
      <right/>
      <top style="double">
        <color rgb="FFFF0000"/>
      </top>
      <bottom style="double">
        <color indexed="10"/>
      </bottom>
      <diagonal/>
    </border>
    <border>
      <left/>
      <right/>
      <top style="double">
        <color rgb="FFFF0000"/>
      </top>
      <bottom style="double">
        <color indexed="10"/>
      </bottom>
      <diagonal/>
    </border>
    <border>
      <left/>
      <right style="double">
        <color indexed="10"/>
      </right>
      <top style="double">
        <color rgb="FFFF0000"/>
      </top>
      <bottom style="double">
        <color indexed="10"/>
      </bottom>
      <diagonal/>
    </border>
    <border>
      <left style="thin">
        <color indexed="64"/>
      </left>
      <right/>
      <top style="double">
        <color rgb="FFFF0000"/>
      </top>
      <bottom/>
      <diagonal/>
    </border>
    <border>
      <left style="thin">
        <color indexed="64"/>
      </left>
      <right/>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top style="double">
        <color rgb="FFFF0000"/>
      </top>
      <bottom style="double">
        <color rgb="FFFF0000"/>
      </bottom>
      <diagonal/>
    </border>
    <border>
      <left/>
      <right style="thin">
        <color indexed="64"/>
      </right>
      <top/>
      <bottom style="double">
        <color rgb="FFFF0000"/>
      </bottom>
      <diagonal/>
    </border>
    <border>
      <left style="dotted">
        <color indexed="64"/>
      </left>
      <right style="dashed">
        <color indexed="64"/>
      </right>
      <top style="double">
        <color indexed="64"/>
      </top>
      <bottom style="thin">
        <color indexed="64"/>
      </bottom>
      <diagonal/>
    </border>
    <border>
      <left style="dotted">
        <color indexed="64"/>
      </left>
      <right style="dashed">
        <color indexed="64"/>
      </right>
      <top/>
      <bottom/>
      <diagonal/>
    </border>
    <border>
      <left style="dotted">
        <color indexed="64"/>
      </left>
      <right style="dashed">
        <color indexed="64"/>
      </right>
      <top style="thin">
        <color indexed="64"/>
      </top>
      <bottom style="double">
        <color indexed="10"/>
      </bottom>
      <diagonal/>
    </border>
    <border>
      <left style="dotted">
        <color indexed="64"/>
      </left>
      <right style="dashed">
        <color indexed="64"/>
      </right>
      <top style="double">
        <color indexed="10"/>
      </top>
      <bottom style="thin">
        <color indexed="64"/>
      </bottom>
      <diagonal/>
    </border>
    <border>
      <left style="dotted">
        <color indexed="64"/>
      </left>
      <right style="dashed">
        <color indexed="64"/>
      </right>
      <top style="thin">
        <color indexed="64"/>
      </top>
      <bottom style="thin">
        <color indexed="64"/>
      </bottom>
      <diagonal/>
    </border>
    <border>
      <left style="dotted">
        <color indexed="64"/>
      </left>
      <right style="dashed">
        <color indexed="64"/>
      </right>
      <top style="thin">
        <color indexed="64"/>
      </top>
      <bottom style="double">
        <color indexed="64"/>
      </bottom>
      <diagonal/>
    </border>
    <border>
      <left/>
      <right/>
      <top style="medium">
        <color indexed="64"/>
      </top>
      <bottom style="double">
        <color indexed="10"/>
      </bottom>
      <diagonal/>
    </border>
    <border>
      <left/>
      <right style="thin">
        <color indexed="64"/>
      </right>
      <top style="medium">
        <color indexed="64"/>
      </top>
      <bottom style="double">
        <color indexed="10"/>
      </bottom>
      <diagonal/>
    </border>
    <border>
      <left style="medium">
        <color indexed="64"/>
      </left>
      <right style="thin">
        <color indexed="64"/>
      </right>
      <top/>
      <bottom style="thin">
        <color indexed="64"/>
      </bottom>
      <diagonal/>
    </border>
    <border>
      <left style="dashed">
        <color indexed="64"/>
      </left>
      <right style="dashed">
        <color indexed="64"/>
      </right>
      <top style="thin">
        <color indexed="64"/>
      </top>
      <bottom style="double">
        <color indexed="10"/>
      </bottom>
      <diagonal/>
    </border>
    <border>
      <left style="dashed">
        <color indexed="64"/>
      </left>
      <right style="dashed">
        <color indexed="64"/>
      </right>
      <top style="thin">
        <color indexed="64"/>
      </top>
      <bottom style="double">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style="double">
        <color indexed="10"/>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ouble">
        <color rgb="FFFF0000"/>
      </bottom>
      <diagonal/>
    </border>
    <border>
      <left/>
      <right style="thin">
        <color indexed="64"/>
      </right>
      <top style="double">
        <color rgb="FFFF0000"/>
      </top>
      <bottom/>
      <diagonal/>
    </border>
    <border>
      <left style="double">
        <color rgb="FFFF0000"/>
      </left>
      <right/>
      <top style="thin">
        <color auto="1"/>
      </top>
      <bottom style="thin">
        <color theme="1"/>
      </bottom>
      <diagonal/>
    </border>
    <border>
      <left/>
      <right/>
      <top style="thin">
        <color auto="1"/>
      </top>
      <bottom style="thin">
        <color theme="1"/>
      </bottom>
      <diagonal/>
    </border>
    <border>
      <left style="double">
        <color rgb="FFFF0000"/>
      </left>
      <right/>
      <top style="double">
        <color rgb="FFFF0000"/>
      </top>
      <bottom style="double">
        <color indexed="10"/>
      </bottom>
      <diagonal/>
    </border>
    <border>
      <left/>
      <right style="double">
        <color rgb="FFFF0000"/>
      </right>
      <top style="double">
        <color rgb="FFFF0000"/>
      </top>
      <bottom style="double">
        <color indexed="10"/>
      </bottom>
      <diagonal/>
    </border>
    <border>
      <left/>
      <right style="thin">
        <color indexed="64"/>
      </right>
      <top style="thin">
        <color theme="1"/>
      </top>
      <bottom/>
      <diagonal/>
    </border>
    <border>
      <left style="thin">
        <color indexed="64"/>
      </left>
      <right/>
      <top style="thin">
        <color theme="1"/>
      </top>
      <bottom/>
      <diagonal/>
    </border>
    <border>
      <left style="double">
        <color rgb="FFFF0000"/>
      </left>
      <right/>
      <top style="thin">
        <color theme="1"/>
      </top>
      <bottom/>
      <diagonal/>
    </border>
    <border>
      <left/>
      <right/>
      <top style="thin">
        <color theme="1"/>
      </top>
      <bottom/>
      <diagonal/>
    </border>
    <border>
      <left/>
      <right style="double">
        <color rgb="FFFF0000"/>
      </right>
      <top style="thin">
        <color theme="1"/>
      </top>
      <bottom/>
      <diagonal/>
    </border>
    <border>
      <left/>
      <right style="double">
        <color rgb="FFFF0000"/>
      </right>
      <top style="thin">
        <color auto="1"/>
      </top>
      <bottom/>
      <diagonal/>
    </border>
    <border>
      <left/>
      <right style="thin">
        <color theme="1"/>
      </right>
      <top style="thin">
        <color auto="1"/>
      </top>
      <bottom style="thin">
        <color theme="1"/>
      </bottom>
      <diagonal/>
    </border>
    <border>
      <left style="thin">
        <color theme="1"/>
      </left>
      <right/>
      <top style="thin">
        <color indexed="64"/>
      </top>
      <bottom/>
      <diagonal/>
    </border>
    <border>
      <left style="thin">
        <color theme="1"/>
      </left>
      <right/>
      <top style="double">
        <color indexed="10"/>
      </top>
      <bottom style="double">
        <color indexed="10"/>
      </bottom>
      <diagonal/>
    </border>
    <border>
      <left/>
      <right style="thin">
        <color theme="1"/>
      </right>
      <top style="double">
        <color indexed="10"/>
      </top>
      <bottom style="double">
        <color indexed="10"/>
      </bottom>
      <diagonal/>
    </border>
    <border>
      <left/>
      <right style="double">
        <color rgb="FFFF0000"/>
      </right>
      <top style="double">
        <color indexed="10"/>
      </top>
      <bottom style="double">
        <color indexed="10"/>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10"/>
      </left>
      <right style="thin">
        <color indexed="8"/>
      </right>
      <top style="double">
        <color indexed="10"/>
      </top>
      <bottom style="thin">
        <color indexed="8"/>
      </bottom>
      <diagonal/>
    </border>
    <border>
      <left style="thin">
        <color indexed="8"/>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style="medium">
        <color indexed="64"/>
      </top>
      <bottom style="double">
        <color indexed="10"/>
      </bottom>
      <diagonal/>
    </border>
    <border>
      <left style="hair">
        <color indexed="64"/>
      </left>
      <right style="hair">
        <color indexed="64"/>
      </right>
      <top style="thin">
        <color indexed="64"/>
      </top>
      <bottom/>
      <diagonal/>
    </border>
    <border>
      <left style="medium">
        <color auto="1"/>
      </left>
      <right style="double">
        <color rgb="FFFF0000"/>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10"/>
      </left>
      <right style="thin">
        <color indexed="64"/>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style="double">
        <color indexed="10"/>
      </right>
      <top style="thin">
        <color indexed="64"/>
      </top>
      <bottom style="double">
        <color indexed="10"/>
      </bottom>
      <diagonal/>
    </border>
    <border>
      <left style="thin">
        <color indexed="64"/>
      </left>
      <right style="medium">
        <color indexed="64"/>
      </right>
      <top/>
      <bottom style="medium">
        <color indexed="64"/>
      </bottom>
      <diagonal/>
    </border>
    <border>
      <left style="thin">
        <color indexed="64"/>
      </left>
      <right style="thin">
        <color indexed="64"/>
      </right>
      <top style="double">
        <color rgb="FFFF0000"/>
      </top>
      <bottom style="thin">
        <color indexed="64"/>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thin">
        <color indexed="64"/>
      </left>
      <right style="double">
        <color indexed="64"/>
      </right>
      <top style="double">
        <color indexed="10"/>
      </top>
      <bottom style="thin">
        <color indexed="64"/>
      </bottom>
      <diagonal/>
    </border>
    <border>
      <left style="double">
        <color indexed="64"/>
      </left>
      <right style="thin">
        <color indexed="64"/>
      </right>
      <top style="double">
        <color indexed="10"/>
      </top>
      <bottom style="thin">
        <color indexed="64"/>
      </bottom>
      <diagonal/>
    </border>
    <border>
      <left/>
      <right style="double">
        <color indexed="10"/>
      </right>
      <top style="double">
        <color indexed="10"/>
      </top>
      <bottom style="thin">
        <color indexed="64"/>
      </bottom>
      <diagonal/>
    </border>
    <border>
      <left style="double">
        <color indexed="64"/>
      </left>
      <right style="thin">
        <color indexed="64"/>
      </right>
      <top/>
      <bottom style="thin">
        <color indexed="64"/>
      </bottom>
      <diagonal/>
    </border>
    <border>
      <left style="double">
        <color indexed="10"/>
      </left>
      <right style="thin">
        <color indexed="64"/>
      </right>
      <top/>
      <bottom style="thin">
        <color indexed="64"/>
      </bottom>
      <diagonal/>
    </border>
    <border>
      <left style="double">
        <color indexed="64"/>
      </left>
      <right/>
      <top/>
      <bottom style="double">
        <color rgb="FFFF0000"/>
      </bottom>
      <diagonal/>
    </border>
    <border>
      <left style="double">
        <color indexed="64"/>
      </left>
      <right/>
      <top style="double">
        <color indexed="10"/>
      </top>
      <bottom style="double">
        <color indexed="10"/>
      </bottom>
      <diagonal/>
    </border>
    <border>
      <left/>
      <right style="thin">
        <color indexed="64"/>
      </right>
      <top style="double">
        <color indexed="10"/>
      </top>
      <bottom style="double">
        <color indexed="10"/>
      </bottom>
      <diagonal/>
    </border>
    <border>
      <left style="thin">
        <color indexed="64"/>
      </left>
      <right style="double">
        <color indexed="64"/>
      </right>
      <top style="double">
        <color indexed="10"/>
      </top>
      <bottom/>
      <diagonal/>
    </border>
    <border>
      <left style="double">
        <color indexed="64"/>
      </left>
      <right/>
      <top/>
      <bottom style="double">
        <color indexed="10"/>
      </bottom>
      <diagonal/>
    </border>
    <border>
      <left/>
      <right style="double">
        <color indexed="64"/>
      </right>
      <top/>
      <bottom/>
      <diagonal/>
    </border>
    <border>
      <left style="thin">
        <color indexed="64"/>
      </left>
      <right style="thin">
        <color indexed="64"/>
      </right>
      <top style="double">
        <color rgb="FFFF0000"/>
      </top>
      <bottom style="double">
        <color indexed="10"/>
      </bottom>
      <diagonal/>
    </border>
    <border>
      <left style="double">
        <color indexed="64"/>
      </left>
      <right/>
      <top/>
      <bottom/>
      <diagonal/>
    </border>
    <border>
      <left style="double">
        <color indexed="64"/>
      </left>
      <right/>
      <top style="double">
        <color indexed="10"/>
      </top>
      <bottom style="thin">
        <color indexed="64"/>
      </bottom>
      <diagonal/>
    </border>
    <border>
      <left/>
      <right style="double">
        <color indexed="64"/>
      </right>
      <top style="double">
        <color indexed="10"/>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s>
  <cellStyleXfs count="7">
    <xf numFmtId="0" fontId="0" fillId="0" borderId="0">
      <alignment vertical="center"/>
    </xf>
    <xf numFmtId="0" fontId="1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top"/>
      <protection locked="0"/>
    </xf>
    <xf numFmtId="0" fontId="1" fillId="0" borderId="0"/>
    <xf numFmtId="0" fontId="1" fillId="0" borderId="0">
      <alignment vertical="center"/>
    </xf>
  </cellStyleXfs>
  <cellXfs count="1119">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1" fillId="0" borderId="0" xfId="3" applyFont="1" applyFill="1" applyBorder="1" applyAlignment="1">
      <alignment vertical="center"/>
    </xf>
    <xf numFmtId="0" fontId="0" fillId="0" borderId="0" xfId="0" applyBorder="1" applyAlignment="1">
      <alignment vertical="center" wrapText="1"/>
    </xf>
    <xf numFmtId="0" fontId="1" fillId="0" borderId="0" xfId="0" applyFont="1">
      <alignment vertical="center"/>
    </xf>
    <xf numFmtId="0" fontId="0" fillId="0" borderId="0" xfId="0" applyBorder="1" applyAlignment="1">
      <alignment horizontal="center" vertical="center"/>
    </xf>
    <xf numFmtId="0" fontId="4"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15" fillId="0" borderId="34" xfId="0" applyFont="1" applyBorder="1" applyAlignment="1">
      <alignment vertical="center" wrapText="1"/>
    </xf>
    <xf numFmtId="0" fontId="16" fillId="0" borderId="34" xfId="0" applyFont="1" applyBorder="1" applyAlignment="1">
      <alignment vertical="center" wrapText="1" shrinkToFit="1"/>
    </xf>
    <xf numFmtId="0" fontId="16" fillId="0" borderId="34" xfId="0" applyFont="1" applyBorder="1" applyAlignment="1">
      <alignment vertical="center" wrapText="1"/>
    </xf>
    <xf numFmtId="0" fontId="15" fillId="0" borderId="10" xfId="0" applyFont="1" applyBorder="1" applyAlignment="1" applyProtection="1">
      <alignment vertical="center" wrapText="1"/>
      <protection locked="0"/>
    </xf>
    <xf numFmtId="176" fontId="15" fillId="0" borderId="10" xfId="0" applyNumberFormat="1" applyFont="1" applyBorder="1" applyAlignment="1" applyProtection="1">
      <alignment vertical="center" wrapText="1"/>
      <protection locked="0"/>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Border="1">
      <alignment vertical="center"/>
    </xf>
    <xf numFmtId="0" fontId="15" fillId="0" borderId="0" xfId="0" applyFont="1" applyAlignment="1">
      <alignment vertical="center" wrapText="1"/>
    </xf>
    <xf numFmtId="0" fontId="16" fillId="0" borderId="0" xfId="0" applyFont="1" applyFill="1" applyBorder="1" applyAlignment="1">
      <alignment vertical="center" wrapText="1"/>
    </xf>
    <xf numFmtId="176" fontId="15" fillId="0" borderId="0" xfId="0" applyNumberFormat="1" applyFont="1" applyBorder="1" applyAlignment="1">
      <alignment vertical="center" wrapText="1"/>
    </xf>
    <xf numFmtId="0" fontId="15" fillId="0" borderId="34" xfId="0" applyFont="1" applyBorder="1" applyAlignment="1">
      <alignment horizontal="center" vertical="center" wrapText="1"/>
    </xf>
    <xf numFmtId="0" fontId="15" fillId="0" borderId="10" xfId="0" applyNumberFormat="1" applyFont="1" applyBorder="1" applyAlignment="1" applyProtection="1">
      <alignment horizontal="center" vertical="center" wrapText="1"/>
      <protection locked="0"/>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9" fillId="0" borderId="36" xfId="0" applyFont="1" applyBorder="1" applyAlignment="1">
      <alignment horizontal="left" vertical="center" wrapText="1"/>
    </xf>
    <xf numFmtId="0" fontId="9" fillId="0" borderId="42" xfId="0" applyFont="1" applyBorder="1" applyAlignment="1">
      <alignment vertical="center" wrapText="1"/>
    </xf>
    <xf numFmtId="0" fontId="15" fillId="0" borderId="35" xfId="0" applyFont="1" applyBorder="1" applyAlignment="1">
      <alignment horizontal="center" vertical="center" wrapText="1"/>
    </xf>
    <xf numFmtId="0" fontId="15" fillId="5" borderId="10" xfId="0" applyFont="1" applyFill="1" applyBorder="1" applyAlignment="1" applyProtection="1">
      <alignment vertical="center" wrapText="1"/>
      <protection locked="0"/>
    </xf>
    <xf numFmtId="0" fontId="15" fillId="0" borderId="10" xfId="0" applyNumberFormat="1" applyFont="1" applyFill="1" applyBorder="1" applyAlignment="1" applyProtection="1">
      <alignment horizontal="center" vertical="center" wrapText="1"/>
      <protection locked="0"/>
    </xf>
    <xf numFmtId="38" fontId="15" fillId="0" borderId="10" xfId="2" applyFont="1" applyBorder="1" applyAlignment="1" applyProtection="1">
      <alignment horizontal="center" vertical="center" wrapText="1"/>
      <protection locked="0"/>
    </xf>
    <xf numFmtId="38" fontId="15" fillId="5" borderId="10" xfId="2" applyFont="1" applyFill="1" applyBorder="1" applyAlignment="1" applyProtection="1">
      <alignment horizontal="center" vertical="center" wrapText="1"/>
      <protection locked="0"/>
    </xf>
    <xf numFmtId="0" fontId="17" fillId="0" borderId="35" xfId="0" applyFont="1" applyBorder="1" applyAlignment="1">
      <alignment horizontal="center" vertical="center" wrapText="1"/>
    </xf>
    <xf numFmtId="0" fontId="15" fillId="0" borderId="41" xfId="0" applyFont="1" applyBorder="1" applyAlignment="1">
      <alignment horizontal="center" vertical="center" wrapText="1"/>
    </xf>
    <xf numFmtId="177" fontId="15" fillId="5" borderId="10" xfId="0" applyNumberFormat="1" applyFont="1" applyFill="1" applyBorder="1" applyAlignment="1">
      <alignment horizontal="center" vertical="center" wrapText="1"/>
    </xf>
    <xf numFmtId="177" fontId="15" fillId="0" borderId="10" xfId="0" applyNumberFormat="1" applyFont="1" applyBorder="1" applyAlignment="1">
      <alignment horizontal="center" vertical="center" wrapText="1"/>
    </xf>
    <xf numFmtId="177" fontId="0" fillId="0" borderId="10" xfId="0" applyNumberFormat="1" applyBorder="1" applyAlignment="1" applyProtection="1">
      <alignment horizontal="center" vertical="center" wrapText="1"/>
      <protection locked="0"/>
    </xf>
    <xf numFmtId="177" fontId="0" fillId="5" borderId="10" xfId="0" applyNumberForma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0" xfId="0" applyFont="1" applyBorder="1" applyAlignment="1">
      <alignment vertical="center"/>
    </xf>
    <xf numFmtId="0" fontId="15" fillId="0" borderId="10" xfId="0" applyFont="1" applyFill="1" applyBorder="1" applyAlignment="1">
      <alignment horizontal="center" vertical="center" wrapText="1"/>
    </xf>
    <xf numFmtId="0" fontId="18" fillId="0" borderId="41" xfId="0" applyFont="1" applyBorder="1" applyAlignment="1">
      <alignment vertical="center" wrapText="1"/>
    </xf>
    <xf numFmtId="177" fontId="15" fillId="0" borderId="10" xfId="0" applyNumberFormat="1" applyFont="1" applyBorder="1" applyAlignment="1" applyProtection="1">
      <alignment horizontal="center" vertical="center" wrapText="1"/>
      <protection locked="0"/>
    </xf>
    <xf numFmtId="0" fontId="19" fillId="0" borderId="36" xfId="0" applyFont="1" applyBorder="1" applyAlignment="1">
      <alignment horizontal="center" vertical="center" wrapText="1" shrinkToFit="1"/>
    </xf>
    <xf numFmtId="0" fontId="19" fillId="0" borderId="35" xfId="0" applyFont="1" applyFill="1" applyBorder="1" applyAlignment="1">
      <alignment horizontal="center" vertical="center" wrapText="1"/>
    </xf>
    <xf numFmtId="0" fontId="19" fillId="0" borderId="0" xfId="0" applyFont="1" applyBorder="1" applyAlignment="1">
      <alignment vertical="center"/>
    </xf>
    <xf numFmtId="178" fontId="16" fillId="0" borderId="10" xfId="0" applyNumberFormat="1" applyFont="1" applyBorder="1" applyAlignment="1" applyProtection="1">
      <alignment horizontal="left" vertical="center" wrapText="1"/>
      <protection locked="0"/>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5" fillId="0" borderId="0" xfId="0" applyFont="1">
      <alignment vertical="center"/>
    </xf>
    <xf numFmtId="0" fontId="0" fillId="0" borderId="24" xfId="0" applyBorder="1">
      <alignment vertical="center"/>
    </xf>
    <xf numFmtId="0" fontId="19" fillId="0" borderId="36"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4" xfId="0" applyFont="1" applyBorder="1" applyAlignment="1">
      <alignment vertical="center" wrapText="1"/>
    </xf>
    <xf numFmtId="0" fontId="17" fillId="0" borderId="34"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horizontal="right" vertical="center"/>
    </xf>
    <xf numFmtId="0" fontId="7" fillId="0" borderId="11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9" xfId="0" applyFont="1" applyBorder="1" applyAlignment="1">
      <alignment vertical="center" wrapText="1"/>
    </xf>
    <xf numFmtId="0" fontId="17" fillId="0" borderId="34" xfId="0" applyFont="1" applyBorder="1" applyAlignment="1">
      <alignment horizontal="center" vertical="center" wrapText="1"/>
    </xf>
    <xf numFmtId="0" fontId="15" fillId="6" borderId="10" xfId="0" applyFont="1" applyFill="1" applyBorder="1" applyAlignment="1" applyProtection="1">
      <alignment vertical="center" wrapText="1"/>
      <protection locked="0"/>
    </xf>
    <xf numFmtId="0" fontId="17" fillId="0" borderId="34" xfId="0" applyFont="1" applyBorder="1" applyAlignment="1">
      <alignment vertical="center" wrapText="1" shrinkToFit="1"/>
    </xf>
    <xf numFmtId="0" fontId="15" fillId="0" borderId="41" xfId="0" applyFont="1" applyBorder="1" applyAlignment="1">
      <alignment horizontal="center" vertical="center" wrapText="1"/>
    </xf>
    <xf numFmtId="0" fontId="15" fillId="0" borderId="0" xfId="0" applyFont="1" applyBorder="1" applyAlignment="1" applyProtection="1">
      <alignment vertical="center" wrapText="1"/>
      <protection locked="0"/>
    </xf>
    <xf numFmtId="176" fontId="15" fillId="0" borderId="0" xfId="0" applyNumberFormat="1" applyFont="1" applyBorder="1" applyAlignment="1" applyProtection="1">
      <alignment vertical="center" wrapText="1"/>
      <protection locked="0"/>
    </xf>
    <xf numFmtId="0" fontId="15" fillId="0" borderId="0" xfId="0" applyFont="1" applyFill="1" applyBorder="1" applyAlignment="1">
      <alignment horizontal="center" vertical="center" wrapText="1"/>
    </xf>
    <xf numFmtId="0" fontId="15" fillId="0" borderId="0" xfId="0" applyFont="1" applyAlignment="1"/>
    <xf numFmtId="0" fontId="24" fillId="0" borderId="0" xfId="0" applyFont="1" applyProtection="1">
      <alignment vertical="center"/>
    </xf>
    <xf numFmtId="0" fontId="25" fillId="0" borderId="0" xfId="0" applyFont="1" applyProtection="1">
      <alignment vertical="center"/>
    </xf>
    <xf numFmtId="0" fontId="3" fillId="0" borderId="0" xfId="0" applyFont="1" applyProtection="1">
      <alignment vertical="center"/>
    </xf>
    <xf numFmtId="0" fontId="24" fillId="0" borderId="0" xfId="0" applyFont="1" applyAlignment="1" applyProtection="1">
      <alignment horizontal="center" vertical="center"/>
    </xf>
    <xf numFmtId="0" fontId="24" fillId="0" borderId="0" xfId="0" applyFont="1" applyBorder="1" applyProtection="1">
      <alignment vertical="center"/>
    </xf>
    <xf numFmtId="0" fontId="24" fillId="0" borderId="0" xfId="0" applyFont="1" applyBorder="1" applyAlignment="1" applyProtection="1">
      <alignment vertical="center"/>
    </xf>
    <xf numFmtId="38" fontId="24" fillId="0" borderId="0" xfId="2" applyFont="1" applyBorder="1" applyProtection="1">
      <alignment vertical="center"/>
      <protection locked="0"/>
    </xf>
    <xf numFmtId="0" fontId="24" fillId="0" borderId="0" xfId="0" applyFont="1" applyBorder="1" applyProtection="1">
      <alignment vertical="center"/>
      <protection locked="0"/>
    </xf>
    <xf numFmtId="0" fontId="24" fillId="0" borderId="0" xfId="0" applyFont="1" applyBorder="1" applyAlignment="1" applyProtection="1">
      <alignment vertical="center" wrapText="1"/>
    </xf>
    <xf numFmtId="0" fontId="24" fillId="0" borderId="4" xfId="0" applyFont="1" applyBorder="1" applyAlignment="1" applyProtection="1">
      <alignment vertical="center"/>
    </xf>
    <xf numFmtId="0" fontId="24" fillId="0" borderId="0" xfId="0" applyFont="1" applyAlignment="1" applyProtection="1">
      <alignment vertical="center"/>
    </xf>
    <xf numFmtId="0" fontId="0" fillId="0" borderId="0" xfId="0" applyBorder="1" applyAlignment="1" applyProtection="1">
      <alignment vertical="center"/>
    </xf>
    <xf numFmtId="0" fontId="24" fillId="0" borderId="9" xfId="0" applyFont="1" applyBorder="1" applyAlignment="1" applyProtection="1">
      <alignment vertical="center"/>
    </xf>
    <xf numFmtId="0" fontId="24" fillId="0" borderId="49" xfId="0" applyFont="1" applyBorder="1" applyAlignment="1" applyProtection="1">
      <alignment vertical="center"/>
    </xf>
    <xf numFmtId="0" fontId="24" fillId="0" borderId="24" xfId="0" applyFont="1" applyBorder="1" applyAlignment="1" applyProtection="1">
      <alignment vertical="center"/>
    </xf>
    <xf numFmtId="0" fontId="15" fillId="0" borderId="41" xfId="0" applyFont="1" applyBorder="1" applyAlignment="1">
      <alignment vertical="center" wrapText="1"/>
    </xf>
    <xf numFmtId="0" fontId="16" fillId="0" borderId="41" xfId="0" applyFont="1" applyBorder="1" applyAlignment="1">
      <alignment horizontal="center" vertical="center" wrapText="1"/>
    </xf>
    <xf numFmtId="0" fontId="30" fillId="0" borderId="0" xfId="0" applyFont="1">
      <alignment vertical="center"/>
    </xf>
    <xf numFmtId="0" fontId="24" fillId="0" borderId="9" xfId="0" applyFont="1" applyBorder="1" applyAlignment="1" applyProtection="1">
      <alignment horizontal="center" vertical="center"/>
    </xf>
    <xf numFmtId="0" fontId="30"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0" fontId="30" fillId="0" borderId="0" xfId="0" applyFont="1" applyAlignment="1">
      <alignment vertical="top" wrapText="1"/>
    </xf>
    <xf numFmtId="0" fontId="24" fillId="0" borderId="54" xfId="0" applyFont="1" applyBorder="1" applyAlignment="1" applyProtection="1">
      <alignment vertical="center"/>
    </xf>
    <xf numFmtId="0" fontId="24" fillId="0" borderId="12" xfId="0" applyFont="1" applyBorder="1" applyAlignment="1" applyProtection="1">
      <alignment vertical="center"/>
    </xf>
    <xf numFmtId="0" fontId="0" fillId="0" borderId="0" xfId="0" applyProtection="1">
      <alignment vertical="center"/>
    </xf>
    <xf numFmtId="0" fontId="4" fillId="0" borderId="0" xfId="0" applyFont="1" applyAlignment="1" applyProtection="1">
      <alignment vertical="center"/>
    </xf>
    <xf numFmtId="0" fontId="1" fillId="0" borderId="0" xfId="0" applyFont="1" applyProtection="1">
      <alignment vertical="center"/>
    </xf>
    <xf numFmtId="0" fontId="1" fillId="4" borderId="0" xfId="0" applyFont="1" applyFill="1" applyAlignment="1" applyProtection="1">
      <alignment vertical="center"/>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32" fillId="0" borderId="86" xfId="0" applyFont="1" applyBorder="1" applyProtection="1">
      <alignment vertical="center"/>
    </xf>
    <xf numFmtId="0" fontId="0" fillId="0" borderId="86" xfId="0" applyBorder="1" applyProtection="1">
      <alignment vertical="center"/>
    </xf>
    <xf numFmtId="0" fontId="0" fillId="0" borderId="0" xfId="0" applyBorder="1" applyProtection="1">
      <alignment vertical="center"/>
    </xf>
    <xf numFmtId="0" fontId="7" fillId="8" borderId="0" xfId="0" applyFont="1" applyFill="1" applyProtection="1">
      <alignment vertical="center"/>
    </xf>
    <xf numFmtId="0" fontId="0" fillId="0" borderId="0" xfId="0" applyBorder="1" applyAlignment="1" applyProtection="1">
      <alignment horizontal="center" vertical="center"/>
    </xf>
    <xf numFmtId="0" fontId="7" fillId="8" borderId="24" xfId="0" applyFont="1" applyFill="1" applyBorder="1" applyAlignment="1" applyProtection="1">
      <alignment vertical="center" wrapText="1"/>
    </xf>
    <xf numFmtId="0" fontId="7" fillId="8" borderId="9" xfId="0" applyFont="1" applyFill="1" applyBorder="1" applyAlignment="1" applyProtection="1">
      <alignment vertical="center" wrapText="1"/>
    </xf>
    <xf numFmtId="0" fontId="0" fillId="0" borderId="0" xfId="0" applyAlignment="1" applyProtection="1">
      <alignment horizontal="center" vertical="center"/>
    </xf>
    <xf numFmtId="0" fontId="7" fillId="0" borderId="123" xfId="0" applyFont="1" applyBorder="1" applyAlignment="1" applyProtection="1">
      <alignment horizontal="center" vertical="center"/>
    </xf>
    <xf numFmtId="0" fontId="0" fillId="0" borderId="110" xfId="0"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21" xfId="0" applyFont="1" applyBorder="1" applyAlignment="1" applyProtection="1">
      <alignment horizontal="center" vertical="center" wrapText="1" shrinkToFit="1"/>
    </xf>
    <xf numFmtId="0" fontId="7" fillId="0" borderId="124" xfId="0" applyFont="1" applyBorder="1" applyAlignment="1" applyProtection="1">
      <alignment horizontal="center" vertical="center" wrapText="1"/>
    </xf>
    <xf numFmtId="0" fontId="7" fillId="0" borderId="125" xfId="0" applyFont="1" applyBorder="1" applyAlignment="1" applyProtection="1">
      <alignment horizontal="center" vertical="center" wrapText="1"/>
    </xf>
    <xf numFmtId="0" fontId="7" fillId="0" borderId="126" xfId="0" applyFont="1" applyBorder="1" applyAlignment="1" applyProtection="1">
      <alignment horizontal="center" vertical="center" wrapText="1"/>
    </xf>
    <xf numFmtId="0" fontId="7" fillId="0" borderId="123" xfId="0" applyFont="1" applyBorder="1" applyAlignment="1" applyProtection="1">
      <alignment horizontal="center" vertical="center" wrapText="1"/>
    </xf>
    <xf numFmtId="0" fontId="7" fillId="0" borderId="110" xfId="0" applyFont="1" applyBorder="1" applyAlignment="1" applyProtection="1">
      <alignment horizontal="center" vertical="center" wrapText="1"/>
    </xf>
    <xf numFmtId="0" fontId="0" fillId="0" borderId="127" xfId="0" applyBorder="1" applyAlignment="1" applyProtection="1">
      <alignment horizontal="center" vertical="center" shrinkToFit="1"/>
    </xf>
    <xf numFmtId="0" fontId="0" fillId="9" borderId="128" xfId="0" applyFill="1" applyBorder="1" applyAlignment="1" applyProtection="1">
      <alignment horizontal="center" vertical="center"/>
    </xf>
    <xf numFmtId="0" fontId="0" fillId="9" borderId="83" xfId="0" applyFill="1" applyBorder="1" applyAlignment="1" applyProtection="1">
      <alignment horizontal="center" vertical="center"/>
    </xf>
    <xf numFmtId="0" fontId="0" fillId="9" borderId="45" xfId="0" applyFill="1" applyBorder="1" applyAlignment="1" applyProtection="1">
      <alignment horizontal="right" vertical="center"/>
    </xf>
    <xf numFmtId="0" fontId="0" fillId="9" borderId="129" xfId="0" applyFill="1" applyBorder="1" applyAlignment="1" applyProtection="1">
      <alignment horizontal="center" vertical="center"/>
    </xf>
    <xf numFmtId="0" fontId="0" fillId="9" borderId="130" xfId="0" applyFill="1" applyBorder="1" applyAlignment="1" applyProtection="1">
      <alignment horizontal="center" vertical="center"/>
    </xf>
    <xf numFmtId="0" fontId="0" fillId="9" borderId="45" xfId="0" applyFill="1" applyBorder="1" applyAlignment="1" applyProtection="1">
      <alignment horizontal="center" vertical="center"/>
    </xf>
    <xf numFmtId="0" fontId="0" fillId="9" borderId="45" xfId="0" applyFill="1" applyBorder="1" applyAlignment="1" applyProtection="1">
      <alignment horizontal="center" vertical="center" shrinkToFit="1"/>
    </xf>
    <xf numFmtId="0" fontId="0" fillId="9" borderId="11" xfId="0" applyFill="1" applyBorder="1" applyAlignment="1" applyProtection="1">
      <alignment horizontal="center" vertical="center"/>
    </xf>
    <xf numFmtId="0" fontId="0" fillId="9" borderId="131" xfId="0" applyFill="1" applyBorder="1" applyAlignment="1" applyProtection="1">
      <alignment horizontal="center" vertical="center"/>
    </xf>
    <xf numFmtId="0" fontId="0" fillId="9" borderId="72" xfId="0" applyFill="1" applyBorder="1" applyAlignment="1" applyProtection="1">
      <alignment horizontal="center" vertical="center"/>
    </xf>
    <xf numFmtId="0" fontId="0" fillId="9" borderId="129" xfId="0" applyFill="1" applyBorder="1" applyAlignment="1" applyProtection="1">
      <alignment horizontal="center" vertical="center" wrapText="1"/>
    </xf>
    <xf numFmtId="0" fontId="0" fillId="9" borderId="130" xfId="0" applyFill="1" applyBorder="1" applyAlignment="1" applyProtection="1">
      <alignment horizontal="center" vertical="center" wrapText="1"/>
    </xf>
    <xf numFmtId="0" fontId="0" fillId="9" borderId="132" xfId="0" applyFill="1" applyBorder="1" applyAlignment="1" applyProtection="1">
      <alignment horizontal="center" vertical="center"/>
    </xf>
    <xf numFmtId="0" fontId="0" fillId="9" borderId="57" xfId="0" applyFill="1" applyBorder="1" applyAlignment="1" applyProtection="1">
      <alignment horizontal="center" vertical="center"/>
    </xf>
    <xf numFmtId="0" fontId="0" fillId="9" borderId="46" xfId="0" applyFill="1" applyBorder="1" applyAlignment="1" applyProtection="1">
      <alignment horizontal="center" vertical="center"/>
    </xf>
    <xf numFmtId="0" fontId="0" fillId="9" borderId="65" xfId="0" applyFill="1" applyBorder="1" applyAlignment="1" applyProtection="1">
      <alignment horizontal="right" vertical="center"/>
    </xf>
    <xf numFmtId="0" fontId="0" fillId="9" borderId="133" xfId="0" applyFill="1" applyBorder="1" applyAlignment="1" applyProtection="1">
      <alignment horizontal="center" vertical="center"/>
    </xf>
    <xf numFmtId="0" fontId="0" fillId="9" borderId="65" xfId="0" applyFill="1" applyBorder="1" applyAlignment="1" applyProtection="1">
      <alignment horizontal="center" vertical="center"/>
    </xf>
    <xf numFmtId="0" fontId="0" fillId="9" borderId="41" xfId="0" applyFill="1" applyBorder="1" applyAlignment="1" applyProtection="1">
      <alignment horizontal="center" vertical="center"/>
    </xf>
    <xf numFmtId="0" fontId="0" fillId="9" borderId="9" xfId="0" applyFill="1" applyBorder="1" applyAlignment="1" applyProtection="1">
      <alignment horizontal="center" vertical="center" shrinkToFit="1"/>
    </xf>
    <xf numFmtId="0" fontId="0" fillId="9" borderId="0" xfId="0" applyFill="1" applyBorder="1" applyAlignment="1" applyProtection="1">
      <alignment horizontal="center" vertical="center"/>
    </xf>
    <xf numFmtId="0" fontId="0" fillId="9" borderId="134" xfId="0" applyFill="1" applyBorder="1" applyAlignment="1" applyProtection="1">
      <alignment horizontal="center" vertical="center"/>
    </xf>
    <xf numFmtId="0" fontId="0" fillId="9" borderId="133" xfId="0" applyFill="1" applyBorder="1" applyAlignment="1" applyProtection="1">
      <alignment horizontal="center" vertical="center" wrapText="1"/>
    </xf>
    <xf numFmtId="0" fontId="0" fillId="9" borderId="65" xfId="0" applyFill="1" applyBorder="1" applyAlignment="1" applyProtection="1">
      <alignment horizontal="center" vertical="center" wrapText="1"/>
    </xf>
    <xf numFmtId="0" fontId="1" fillId="9" borderId="135" xfId="0" applyFont="1" applyFill="1" applyBorder="1" applyProtection="1">
      <alignment vertical="center"/>
    </xf>
    <xf numFmtId="0" fontId="1" fillId="9" borderId="52" xfId="0" applyFont="1" applyFill="1" applyBorder="1" applyAlignment="1" applyProtection="1">
      <alignment horizontal="center" vertical="center" shrinkToFit="1"/>
    </xf>
    <xf numFmtId="0" fontId="1" fillId="9" borderId="53" xfId="0" applyFont="1" applyFill="1" applyBorder="1" applyAlignment="1" applyProtection="1">
      <alignment vertical="center" shrinkToFit="1"/>
    </xf>
    <xf numFmtId="0" fontId="1" fillId="9" borderId="136" xfId="0" applyFont="1" applyFill="1" applyBorder="1" applyAlignment="1" applyProtection="1">
      <alignment horizontal="center" vertical="center" shrinkToFit="1"/>
    </xf>
    <xf numFmtId="0" fontId="1" fillId="9" borderId="137" xfId="0" applyFont="1" applyFill="1" applyBorder="1" applyAlignment="1" applyProtection="1">
      <alignment horizontal="center" vertical="center" shrinkToFit="1"/>
    </xf>
    <xf numFmtId="0" fontId="1" fillId="9" borderId="53" xfId="0" applyFont="1" applyFill="1" applyBorder="1" applyAlignment="1" applyProtection="1">
      <alignment horizontal="center" vertical="center" shrinkToFit="1"/>
    </xf>
    <xf numFmtId="0" fontId="1" fillId="9" borderId="66" xfId="0" applyFont="1" applyFill="1" applyBorder="1" applyAlignment="1" applyProtection="1">
      <alignment horizontal="center" vertical="center" shrinkToFit="1"/>
    </xf>
    <xf numFmtId="0" fontId="1" fillId="9" borderId="138" xfId="0" applyFont="1" applyFill="1" applyBorder="1" applyAlignment="1" applyProtection="1">
      <alignment horizontal="center" vertical="center" shrinkToFit="1"/>
    </xf>
    <xf numFmtId="0" fontId="1" fillId="9" borderId="34" xfId="0" applyFont="1" applyFill="1" applyBorder="1" applyAlignment="1" applyProtection="1">
      <alignment horizontal="center" vertical="center" shrinkToFit="1"/>
    </xf>
    <xf numFmtId="0" fontId="1" fillId="9" borderId="139" xfId="0" applyFont="1" applyFill="1" applyBorder="1" applyAlignment="1" applyProtection="1">
      <alignment horizontal="center" vertical="center" shrinkToFit="1"/>
    </xf>
    <xf numFmtId="0" fontId="1" fillId="9" borderId="140" xfId="0" applyFont="1" applyFill="1" applyBorder="1" applyAlignment="1" applyProtection="1">
      <alignment horizontal="center" vertical="center" shrinkToFit="1"/>
    </xf>
    <xf numFmtId="0" fontId="1" fillId="0" borderId="0" xfId="0" applyFont="1" applyBorder="1" applyProtection="1">
      <alignment vertical="center"/>
    </xf>
    <xf numFmtId="0" fontId="7" fillId="8" borderId="24" xfId="0" applyFont="1" applyFill="1" applyBorder="1" applyProtection="1">
      <alignment vertical="center"/>
    </xf>
    <xf numFmtId="0" fontId="1" fillId="0" borderId="141" xfId="0" applyFont="1" applyBorder="1" applyAlignment="1" applyProtection="1">
      <alignment horizontal="center" vertical="center"/>
    </xf>
    <xf numFmtId="0" fontId="1" fillId="0" borderId="51" xfId="0" applyFont="1" applyBorder="1" applyAlignment="1" applyProtection="1">
      <alignment horizontal="center" vertical="center" shrinkToFit="1"/>
      <protection locked="0"/>
    </xf>
    <xf numFmtId="0" fontId="1" fillId="0" borderId="50" xfId="0" applyFont="1" applyBorder="1" applyAlignment="1" applyProtection="1">
      <alignment vertical="center" shrinkToFit="1"/>
      <protection locked="0"/>
    </xf>
    <xf numFmtId="0" fontId="1" fillId="0" borderId="142" xfId="0"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0" fillId="0" borderId="51" xfId="0" applyBorder="1" applyAlignment="1" applyProtection="1">
      <alignment vertical="center" shrinkToFit="1"/>
      <protection locked="0"/>
    </xf>
    <xf numFmtId="0" fontId="0" fillId="0" borderId="142" xfId="0"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1" fillId="0" borderId="143" xfId="0" applyFont="1" applyBorder="1" applyAlignment="1" applyProtection="1">
      <alignment horizontal="center" vertical="center" shrinkToFit="1"/>
      <protection locked="0"/>
    </xf>
    <xf numFmtId="179" fontId="0" fillId="0" borderId="142" xfId="0" applyNumberFormat="1" applyBorder="1" applyAlignment="1" applyProtection="1">
      <alignment horizontal="center" vertical="center" shrinkToFit="1"/>
      <protection locked="0"/>
    </xf>
    <xf numFmtId="179" fontId="0" fillId="0" borderId="50" xfId="0" applyNumberFormat="1" applyBorder="1" applyAlignment="1" applyProtection="1">
      <alignment horizontal="center" vertical="center" shrinkToFit="1"/>
      <protection locked="0"/>
    </xf>
    <xf numFmtId="0" fontId="1" fillId="0" borderId="51" xfId="0" applyFont="1" applyBorder="1" applyAlignment="1" applyProtection="1">
      <alignment vertical="center" shrinkToFit="1"/>
      <protection locked="0"/>
    </xf>
    <xf numFmtId="0" fontId="0" fillId="0" borderId="144" xfId="0" applyBorder="1" applyAlignment="1" applyProtection="1">
      <alignment horizontal="center" vertical="center" shrinkToFit="1"/>
      <protection locked="0"/>
    </xf>
    <xf numFmtId="0" fontId="1" fillId="0" borderId="145" xfId="0" applyFont="1" applyBorder="1" applyAlignment="1" applyProtection="1">
      <alignment horizontal="center" vertical="center"/>
    </xf>
    <xf numFmtId="0" fontId="0" fillId="0" borderId="34" xfId="0" applyBorder="1" applyAlignment="1" applyProtection="1">
      <alignment horizontal="center" vertical="center" shrinkToFit="1"/>
      <protection locked="0"/>
    </xf>
    <xf numFmtId="0" fontId="1" fillId="0" borderId="24" xfId="0" applyFont="1" applyBorder="1" applyAlignment="1" applyProtection="1">
      <alignment vertical="center" shrinkToFit="1"/>
      <protection locked="0"/>
    </xf>
    <xf numFmtId="0" fontId="1" fillId="0" borderId="146"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0" fillId="0" borderId="9" xfId="0" applyBorder="1" applyAlignment="1" applyProtection="1">
      <alignment vertical="center" shrinkToFit="1"/>
      <protection locked="0"/>
    </xf>
    <xf numFmtId="0" fontId="0" fillId="0" borderId="146" xfId="0"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47" xfId="0" applyFont="1" applyBorder="1" applyAlignment="1" applyProtection="1">
      <alignment horizontal="center" vertical="center" shrinkToFit="1"/>
      <protection locked="0"/>
    </xf>
    <xf numFmtId="179" fontId="0" fillId="0" borderId="146" xfId="0" applyNumberFormat="1" applyBorder="1" applyAlignment="1" applyProtection="1">
      <alignment horizontal="center" vertical="center" shrinkToFit="1"/>
      <protection locked="0"/>
    </xf>
    <xf numFmtId="179" fontId="0" fillId="0" borderId="24" xfId="0" applyNumberFormat="1" applyBorder="1" applyAlignment="1" applyProtection="1">
      <alignment horizontal="center" vertical="center" shrinkToFit="1"/>
      <protection locked="0"/>
    </xf>
    <xf numFmtId="0" fontId="1" fillId="0" borderId="9" xfId="0" applyFont="1" applyBorder="1" applyAlignment="1" applyProtection="1">
      <alignment vertical="center" shrinkToFit="1"/>
      <protection locked="0"/>
    </xf>
    <xf numFmtId="0" fontId="0" fillId="0" borderId="148" xfId="0" applyBorder="1" applyAlignment="1" applyProtection="1">
      <alignment horizontal="center" vertical="center" shrinkToFit="1"/>
      <protection locked="0"/>
    </xf>
    <xf numFmtId="0" fontId="1" fillId="0" borderId="108" xfId="0" applyFont="1" applyBorder="1" applyAlignment="1" applyProtection="1">
      <alignment horizontal="center" vertical="center"/>
    </xf>
    <xf numFmtId="0" fontId="0" fillId="0" borderId="146" xfId="0" applyFont="1" applyBorder="1" applyAlignment="1" applyProtection="1">
      <alignment horizontal="center" vertical="center" shrinkToFit="1"/>
      <protection locked="0"/>
    </xf>
    <xf numFmtId="0" fontId="1" fillId="0" borderId="9" xfId="0" applyFont="1" applyBorder="1" applyAlignment="1" applyProtection="1">
      <alignment vertical="center" wrapText="1" shrinkToFit="1"/>
      <protection locked="0"/>
    </xf>
    <xf numFmtId="0" fontId="0" fillId="0" borderId="149" xfId="0" applyFont="1" applyFill="1" applyBorder="1" applyAlignment="1" applyProtection="1">
      <alignment horizontal="center" vertical="center"/>
    </xf>
    <xf numFmtId="0" fontId="0" fillId="0" borderId="24" xfId="0" applyFont="1" applyBorder="1" applyAlignment="1" applyProtection="1">
      <alignment horizontal="center" vertical="center" shrinkToFit="1"/>
      <protection locked="0"/>
    </xf>
    <xf numFmtId="0" fontId="0" fillId="0" borderId="9" xfId="0" applyFont="1" applyBorder="1" applyAlignment="1" applyProtection="1">
      <alignment vertical="center" wrapText="1" shrinkToFit="1"/>
      <protection locked="0"/>
    </xf>
    <xf numFmtId="0" fontId="0" fillId="0" borderId="108" xfId="0" applyFont="1" applyFill="1" applyBorder="1" applyAlignment="1" applyProtection="1">
      <alignment horizontal="center" vertical="center"/>
    </xf>
    <xf numFmtId="0" fontId="0" fillId="0" borderId="45" xfId="0" applyFont="1" applyBorder="1" applyAlignment="1" applyProtection="1">
      <alignment horizontal="center" vertical="center" shrinkToFit="1"/>
      <protection locked="0"/>
    </xf>
    <xf numFmtId="0" fontId="0" fillId="0" borderId="9" xfId="0" applyBorder="1" applyAlignment="1" applyProtection="1">
      <alignment vertical="center" wrapText="1" shrinkToFit="1"/>
      <protection locked="0"/>
    </xf>
    <xf numFmtId="0" fontId="0" fillId="0" borderId="9" xfId="0" applyFont="1" applyBorder="1" applyAlignment="1" applyProtection="1">
      <alignment vertical="center" shrinkToFit="1"/>
      <protection locked="0"/>
    </xf>
    <xf numFmtId="0" fontId="0" fillId="6" borderId="9" xfId="0" applyFill="1" applyBorder="1" applyAlignment="1" applyProtection="1">
      <alignment horizontal="center" vertical="center" shrinkToFit="1"/>
      <protection locked="0"/>
    </xf>
    <xf numFmtId="0" fontId="1" fillId="0" borderId="148" xfId="0" applyFont="1" applyBorder="1" applyAlignment="1" applyProtection="1">
      <alignment horizontal="center" vertical="center" shrinkToFit="1"/>
      <protection locked="0"/>
    </xf>
    <xf numFmtId="0" fontId="0" fillId="0" borderId="150" xfId="0" applyFont="1" applyFill="1" applyBorder="1" applyAlignment="1" applyProtection="1">
      <alignment horizontal="center" vertical="center"/>
    </xf>
    <xf numFmtId="179" fontId="1" fillId="0" borderId="146" xfId="0" applyNumberFormat="1" applyFont="1" applyBorder="1" applyAlignment="1" applyProtection="1">
      <alignment horizontal="center" vertical="center" shrinkToFit="1"/>
      <protection locked="0"/>
    </xf>
    <xf numFmtId="179" fontId="1" fillId="0" borderId="24" xfId="0" applyNumberFormat="1" applyFont="1" applyBorder="1" applyAlignment="1" applyProtection="1">
      <alignment horizontal="center" vertical="center" shrinkToFit="1"/>
      <protection locked="0"/>
    </xf>
    <xf numFmtId="0" fontId="0" fillId="0" borderId="151" xfId="0" applyFont="1" applyFill="1" applyBorder="1" applyAlignment="1" applyProtection="1">
      <alignment horizontal="center" vertical="center"/>
    </xf>
    <xf numFmtId="0" fontId="1" fillId="0" borderId="52" xfId="0" applyFont="1" applyBorder="1" applyAlignment="1" applyProtection="1">
      <alignment horizontal="center" vertical="center" shrinkToFit="1"/>
      <protection locked="0"/>
    </xf>
    <xf numFmtId="0" fontId="1" fillId="0" borderId="53" xfId="0" applyFont="1" applyBorder="1" applyAlignment="1" applyProtection="1">
      <alignment vertical="center" shrinkToFit="1"/>
      <protection locked="0"/>
    </xf>
    <xf numFmtId="0" fontId="1" fillId="0" borderId="136" xfId="0" applyFont="1" applyBorder="1" applyAlignment="1" applyProtection="1">
      <alignment horizontal="center" vertical="center" shrinkToFit="1"/>
      <protection locked="0"/>
    </xf>
    <xf numFmtId="0" fontId="1" fillId="0" borderId="137"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138" xfId="0" applyFont="1" applyBorder="1" applyAlignment="1" applyProtection="1">
      <alignment horizontal="center" vertical="center" shrinkToFit="1"/>
      <protection locked="0"/>
    </xf>
    <xf numFmtId="179" fontId="1" fillId="0" borderId="136" xfId="0" applyNumberFormat="1" applyFont="1" applyBorder="1" applyAlignment="1" applyProtection="1">
      <alignment horizontal="center" vertical="center" shrinkToFit="1"/>
      <protection locked="0"/>
    </xf>
    <xf numFmtId="179" fontId="1" fillId="0" borderId="52" xfId="0" applyNumberFormat="1"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53" xfId="0" applyFont="1" applyBorder="1" applyProtection="1">
      <alignment vertical="center"/>
    </xf>
    <xf numFmtId="0" fontId="1" fillId="0" borderId="154" xfId="0" applyFont="1" applyBorder="1" applyAlignment="1" applyProtection="1">
      <alignment horizontal="center" vertical="center" shrinkToFit="1"/>
    </xf>
    <xf numFmtId="0" fontId="1" fillId="3" borderId="154" xfId="0" applyFont="1" applyFill="1" applyBorder="1" applyAlignment="1" applyProtection="1">
      <alignment vertical="center" shrinkToFit="1"/>
    </xf>
    <xf numFmtId="0" fontId="1" fillId="0" borderId="96" xfId="0" applyFont="1" applyBorder="1" applyProtection="1">
      <alignment vertical="center"/>
    </xf>
    <xf numFmtId="0" fontId="1" fillId="0" borderId="0" xfId="0" applyFont="1" applyBorder="1" applyAlignment="1" applyProtection="1">
      <alignment horizontal="center" vertical="center" shrinkToFit="1"/>
    </xf>
    <xf numFmtId="0" fontId="1" fillId="0" borderId="0" xfId="0" applyFont="1" applyBorder="1" applyAlignment="1" applyProtection="1">
      <alignment vertical="center" shrinkToFit="1"/>
    </xf>
    <xf numFmtId="0" fontId="34" fillId="0" borderId="0" xfId="0" applyFont="1" applyBorder="1" applyAlignment="1" applyProtection="1">
      <alignment vertical="center"/>
    </xf>
    <xf numFmtId="0" fontId="10"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4" fillId="0" borderId="25" xfId="0" applyFont="1" applyBorder="1" applyAlignment="1" applyProtection="1">
      <alignment vertical="center" wrapText="1"/>
    </xf>
    <xf numFmtId="0" fontId="24" fillId="0" borderId="6" xfId="0" applyFont="1" applyBorder="1" applyAlignment="1" applyProtection="1">
      <alignment vertical="center" wrapText="1"/>
    </xf>
    <xf numFmtId="0" fontId="28" fillId="0" borderId="22" xfId="0" applyFont="1" applyBorder="1" applyAlignment="1" applyProtection="1">
      <alignment vertical="center" wrapText="1"/>
    </xf>
    <xf numFmtId="0" fontId="24" fillId="0" borderId="29" xfId="0" applyFont="1" applyBorder="1" applyAlignment="1" applyProtection="1">
      <alignment vertical="center" wrapText="1"/>
    </xf>
    <xf numFmtId="0" fontId="38" fillId="0" borderId="2" xfId="0" applyFont="1" applyBorder="1" applyAlignment="1" applyProtection="1">
      <alignment vertical="center"/>
    </xf>
    <xf numFmtId="0" fontId="24" fillId="0" borderId="2" xfId="0" applyFont="1" applyBorder="1" applyAlignment="1" applyProtection="1">
      <alignment vertical="center"/>
    </xf>
    <xf numFmtId="0" fontId="24" fillId="0" borderId="2" xfId="0" applyFont="1" applyBorder="1" applyProtection="1">
      <alignment vertical="center"/>
    </xf>
    <xf numFmtId="0" fontId="24" fillId="0" borderId="0" xfId="3" applyFont="1" applyFill="1" applyBorder="1" applyAlignment="1" applyProtection="1">
      <alignment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vertical="center" wrapText="1" shrinkToFit="1"/>
    </xf>
    <xf numFmtId="0" fontId="24" fillId="0" borderId="38" xfId="0" applyFont="1" applyBorder="1" applyAlignment="1" applyProtection="1">
      <alignment horizontal="center" vertical="center" textRotation="255" wrapText="1"/>
    </xf>
    <xf numFmtId="0" fontId="24" fillId="0" borderId="47" xfId="0" applyFont="1" applyBorder="1" applyAlignment="1" applyProtection="1">
      <alignment vertical="center" textRotation="255" wrapText="1"/>
    </xf>
    <xf numFmtId="0" fontId="24" fillId="0" borderId="29" xfId="0" applyFont="1" applyBorder="1" applyProtection="1">
      <alignment vertical="center"/>
    </xf>
    <xf numFmtId="0" fontId="24" fillId="0" borderId="2" xfId="0" applyFont="1" applyBorder="1" applyAlignment="1" applyProtection="1">
      <alignment vertical="center" wrapText="1"/>
    </xf>
    <xf numFmtId="0" fontId="39" fillId="0" borderId="43" xfId="0" applyFont="1" applyBorder="1" applyAlignment="1" applyProtection="1">
      <alignment horizontal="right" vertical="center"/>
    </xf>
    <xf numFmtId="0" fontId="40" fillId="0" borderId="0" xfId="0" applyFont="1" applyAlignment="1" applyProtection="1">
      <alignment horizontal="left" vertical="center"/>
    </xf>
    <xf numFmtId="0" fontId="40" fillId="0" borderId="0" xfId="0" applyFont="1" applyAlignment="1" applyProtection="1">
      <alignment horizontal="center" vertical="center"/>
    </xf>
    <xf numFmtId="0" fontId="41" fillId="0" borderId="0" xfId="0" applyFont="1" applyAlignment="1" applyProtection="1">
      <alignment vertical="center"/>
    </xf>
    <xf numFmtId="0" fontId="41" fillId="0" borderId="0" xfId="0" applyFont="1" applyProtection="1">
      <alignment vertical="center"/>
    </xf>
    <xf numFmtId="0" fontId="24" fillId="0" borderId="0" xfId="0" applyFont="1" applyAlignment="1">
      <alignment horizontal="center" vertical="center"/>
    </xf>
    <xf numFmtId="0" fontId="24" fillId="0" borderId="0" xfId="0" applyFont="1">
      <alignment vertical="center"/>
    </xf>
    <xf numFmtId="0" fontId="24" fillId="0" borderId="7" xfId="0" applyFont="1" applyBorder="1" applyAlignment="1">
      <alignment vertical="center" wrapText="1"/>
    </xf>
    <xf numFmtId="0" fontId="24" fillId="0" borderId="6" xfId="0" applyFont="1" applyBorder="1" applyAlignment="1">
      <alignment vertical="center" wrapText="1"/>
    </xf>
    <xf numFmtId="0" fontId="24" fillId="0" borderId="55" xfId="0" applyFont="1" applyBorder="1" applyAlignment="1">
      <alignment vertical="center" wrapText="1"/>
    </xf>
    <xf numFmtId="0" fontId="24" fillId="0" borderId="23" xfId="0" applyFont="1" applyBorder="1" applyAlignment="1">
      <alignment vertical="center" wrapText="1"/>
    </xf>
    <xf numFmtId="0" fontId="24" fillId="0" borderId="33" xfId="0" applyFont="1" applyBorder="1" applyAlignment="1">
      <alignment vertical="center" wrapText="1"/>
    </xf>
    <xf numFmtId="0" fontId="24" fillId="0" borderId="28" xfId="0" applyFont="1" applyBorder="1" applyAlignment="1">
      <alignment vertical="center" wrapText="1"/>
    </xf>
    <xf numFmtId="0" fontId="24" fillId="2" borderId="55" xfId="0" applyFont="1" applyFill="1" applyBorder="1" applyAlignment="1">
      <alignment vertical="center" wrapText="1"/>
    </xf>
    <xf numFmtId="0" fontId="24" fillId="2" borderId="23" xfId="0" applyFont="1" applyFill="1" applyBorder="1" applyAlignment="1">
      <alignment vertical="center" wrapText="1"/>
    </xf>
    <xf numFmtId="0" fontId="24" fillId="2" borderId="33" xfId="0" applyFont="1" applyFill="1" applyBorder="1" applyAlignment="1">
      <alignment vertical="center" wrapText="1"/>
    </xf>
    <xf numFmtId="0" fontId="24" fillId="2" borderId="28" xfId="0" applyFont="1" applyFill="1" applyBorder="1" applyAlignment="1">
      <alignment vertical="center" wrapText="1"/>
    </xf>
    <xf numFmtId="0" fontId="24" fillId="0" borderId="0" xfId="0" applyFont="1" applyAlignment="1">
      <alignment vertical="center"/>
    </xf>
    <xf numFmtId="0" fontId="6" fillId="0" borderId="49" xfId="0" applyFont="1" applyBorder="1" applyAlignment="1" applyProtection="1">
      <alignment horizontal="center" vertical="center" wrapText="1"/>
    </xf>
    <xf numFmtId="0" fontId="1" fillId="0" borderId="72" xfId="0" applyFont="1" applyBorder="1" applyAlignment="1" applyProtection="1">
      <alignment vertical="center" shrinkToFit="1"/>
      <protection locked="0"/>
    </xf>
    <xf numFmtId="0" fontId="1" fillId="0" borderId="129"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7" fillId="0" borderId="45" xfId="0" applyFont="1" applyBorder="1" applyAlignment="1" applyProtection="1">
      <alignment vertical="center" wrapText="1" shrinkToFit="1"/>
      <protection locked="0"/>
    </xf>
    <xf numFmtId="0" fontId="9" fillId="0" borderId="9" xfId="0" applyFont="1" applyBorder="1" applyAlignment="1" applyProtection="1">
      <alignment vertical="center" wrapText="1" shrinkToFit="1"/>
      <protection locked="0"/>
    </xf>
    <xf numFmtId="0" fontId="7" fillId="0" borderId="9" xfId="0" applyFont="1" applyBorder="1" applyAlignment="1" applyProtection="1">
      <alignment vertical="center" wrapText="1" shrinkToFit="1"/>
      <protection locked="0"/>
    </xf>
    <xf numFmtId="0" fontId="1" fillId="0" borderId="104" xfId="0" applyFont="1" applyBorder="1" applyAlignment="1" applyProtection="1">
      <alignment horizontal="center" vertical="center" shrinkToFit="1"/>
      <protection locked="0"/>
    </xf>
    <xf numFmtId="0" fontId="0" fillId="0" borderId="18" xfId="0" applyBorder="1" applyAlignment="1" applyProtection="1">
      <alignment vertical="center" wrapText="1"/>
    </xf>
    <xf numFmtId="0" fontId="0" fillId="0" borderId="121" xfId="0" applyBorder="1" applyAlignment="1" applyProtection="1">
      <alignment vertical="center" wrapText="1"/>
    </xf>
    <xf numFmtId="0" fontId="0" fillId="0" borderId="55"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vertical="center" wrapText="1"/>
    </xf>
    <xf numFmtId="0" fontId="0" fillId="0" borderId="1" xfId="0" applyFont="1" applyBorder="1" applyAlignment="1" applyProtection="1">
      <alignment horizontal="center" vertical="center" wrapText="1"/>
      <protection locked="0"/>
    </xf>
    <xf numFmtId="0" fontId="7" fillId="0" borderId="33" xfId="0" applyFont="1" applyBorder="1" applyAlignment="1" applyProtection="1">
      <alignment vertical="center" wrapText="1"/>
    </xf>
    <xf numFmtId="0" fontId="9" fillId="0" borderId="29" xfId="0" applyFont="1" applyBorder="1" applyAlignment="1" applyProtection="1">
      <alignment vertical="center" wrapText="1"/>
    </xf>
    <xf numFmtId="0" fontId="43" fillId="0" borderId="44" xfId="0" applyFont="1" applyBorder="1" applyAlignment="1">
      <alignment vertical="center"/>
    </xf>
    <xf numFmtId="0" fontId="32" fillId="0" borderId="0" xfId="0" applyFont="1" applyBorder="1" applyAlignment="1">
      <alignment vertical="center"/>
    </xf>
    <xf numFmtId="0" fontId="32" fillId="0" borderId="0" xfId="0" applyFont="1">
      <alignment vertical="center"/>
    </xf>
    <xf numFmtId="0" fontId="0" fillId="0" borderId="90" xfId="0" applyBorder="1" applyAlignment="1">
      <alignment horizontal="center" vertical="center" wrapText="1" shrinkToFit="1"/>
    </xf>
    <xf numFmtId="0" fontId="6" fillId="0" borderId="109"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10" xfId="0" applyFont="1" applyBorder="1" applyAlignment="1">
      <alignment horizontal="center" vertical="center" shrinkToFit="1"/>
    </xf>
    <xf numFmtId="0" fontId="7" fillId="0" borderId="123" xfId="0" applyFont="1" applyBorder="1" applyAlignment="1">
      <alignment horizontal="center" vertical="center" wrapText="1"/>
    </xf>
    <xf numFmtId="0" fontId="7" fillId="0" borderId="164" xfId="0" applyFont="1" applyBorder="1" applyAlignment="1">
      <alignment horizontal="center" vertical="center" wrapText="1"/>
    </xf>
    <xf numFmtId="0" fontId="9" fillId="0" borderId="123" xfId="0" applyFont="1" applyBorder="1" applyAlignment="1">
      <alignment horizontal="center" vertical="center" wrapText="1"/>
    </xf>
    <xf numFmtId="0" fontId="0" fillId="0" borderId="164" xfId="0" applyBorder="1" applyAlignment="1">
      <alignment horizontal="center" vertical="center" shrinkToFit="1"/>
    </xf>
    <xf numFmtId="0" fontId="0" fillId="9" borderId="128" xfId="0" applyFill="1" applyBorder="1" applyAlignment="1">
      <alignment horizontal="center" vertical="center"/>
    </xf>
    <xf numFmtId="0" fontId="0" fillId="9" borderId="83" xfId="0" applyFill="1" applyBorder="1" applyAlignment="1">
      <alignment horizontal="center" vertical="center"/>
    </xf>
    <xf numFmtId="0" fontId="0" fillId="9" borderId="165" xfId="0" applyFill="1" applyBorder="1" applyAlignment="1">
      <alignment horizontal="center" vertical="center"/>
    </xf>
    <xf numFmtId="0" fontId="0" fillId="9" borderId="84" xfId="0" applyFill="1" applyBorder="1" applyAlignment="1">
      <alignment horizontal="center" vertical="center"/>
    </xf>
    <xf numFmtId="0" fontId="0" fillId="9" borderId="174" xfId="0" applyFill="1" applyBorder="1" applyAlignment="1">
      <alignment horizontal="center" vertical="center"/>
    </xf>
    <xf numFmtId="0" fontId="0" fillId="9" borderId="175" xfId="0" applyFill="1" applyBorder="1" applyAlignment="1">
      <alignment horizontal="center" vertical="center"/>
    </xf>
    <xf numFmtId="0" fontId="0" fillId="9" borderId="176" xfId="0" applyFill="1" applyBorder="1" applyAlignment="1">
      <alignment horizontal="center" vertical="center" wrapText="1"/>
    </xf>
    <xf numFmtId="0" fontId="0" fillId="9" borderId="177" xfId="0" applyFill="1" applyBorder="1" applyAlignment="1">
      <alignment horizontal="center" vertical="center" wrapText="1"/>
    </xf>
    <xf numFmtId="0" fontId="0" fillId="9" borderId="90" xfId="0" applyFill="1" applyBorder="1" applyAlignment="1">
      <alignment horizontal="center" vertical="center"/>
    </xf>
    <xf numFmtId="0" fontId="0" fillId="9" borderId="176" xfId="0" applyFill="1" applyBorder="1" applyAlignment="1">
      <alignment horizontal="center" vertical="center"/>
    </xf>
    <xf numFmtId="0" fontId="0" fillId="9" borderId="177" xfId="0" applyFill="1" applyBorder="1" applyAlignment="1">
      <alignment horizontal="center" vertical="center"/>
    </xf>
    <xf numFmtId="0" fontId="0" fillId="9" borderId="163" xfId="0" applyFill="1" applyBorder="1" applyAlignment="1">
      <alignment horizontal="center" vertical="center"/>
    </xf>
    <xf numFmtId="0" fontId="0" fillId="9" borderId="24" xfId="0" applyFill="1" applyBorder="1" applyAlignment="1">
      <alignment horizontal="center" vertical="center"/>
    </xf>
    <xf numFmtId="0" fontId="0" fillId="9" borderId="9" xfId="0" applyFill="1" applyBorder="1" applyAlignment="1">
      <alignment horizontal="center" vertical="center"/>
    </xf>
    <xf numFmtId="0" fontId="0" fillId="9" borderId="49" xfId="0" applyFill="1" applyBorder="1" applyAlignment="1">
      <alignment horizontal="center" vertical="center"/>
    </xf>
    <xf numFmtId="0" fontId="0" fillId="9" borderId="147" xfId="0" applyFill="1" applyBorder="1" applyAlignment="1">
      <alignment horizontal="center" vertical="center"/>
    </xf>
    <xf numFmtId="0" fontId="0" fillId="9" borderId="146" xfId="0" applyFill="1" applyBorder="1" applyAlignment="1">
      <alignment horizontal="center" vertical="center" wrapText="1"/>
    </xf>
    <xf numFmtId="0" fontId="0" fillId="9" borderId="62" xfId="0" applyFill="1" applyBorder="1" applyAlignment="1">
      <alignment horizontal="center" vertical="center" wrapText="1"/>
    </xf>
    <xf numFmtId="0" fontId="0" fillId="9" borderId="62" xfId="0" applyFill="1" applyBorder="1" applyAlignment="1">
      <alignment horizontal="center" vertical="center"/>
    </xf>
    <xf numFmtId="0" fontId="0" fillId="9" borderId="1" xfId="0" applyFill="1" applyBorder="1" applyAlignment="1">
      <alignment horizontal="center" vertical="center"/>
    </xf>
    <xf numFmtId="0" fontId="7" fillId="9" borderId="9" xfId="0" applyFont="1" applyFill="1" applyBorder="1" applyAlignment="1">
      <alignment horizontal="left" vertical="top" wrapText="1"/>
    </xf>
    <xf numFmtId="0" fontId="0" fillId="9" borderId="146" xfId="0" applyFill="1" applyBorder="1" applyAlignment="1">
      <alignment horizontal="center" vertical="center"/>
    </xf>
    <xf numFmtId="0" fontId="0" fillId="9" borderId="167" xfId="0" applyFill="1" applyBorder="1" applyAlignment="1">
      <alignment horizontal="center" vertical="center"/>
    </xf>
    <xf numFmtId="0" fontId="0" fillId="9" borderId="59" xfId="0" applyFill="1" applyBorder="1" applyAlignment="1">
      <alignment horizontal="center" vertical="center"/>
    </xf>
    <xf numFmtId="0" fontId="7" fillId="9" borderId="9" xfId="0" applyFont="1" applyFill="1" applyBorder="1" applyAlignment="1">
      <alignment horizontal="left" vertical="center" wrapText="1"/>
    </xf>
    <xf numFmtId="0" fontId="0" fillId="9" borderId="180" xfId="0" applyFill="1" applyBorder="1" applyAlignment="1">
      <alignment horizontal="center" vertical="center"/>
    </xf>
    <xf numFmtId="0" fontId="0" fillId="9" borderId="52" xfId="0" applyFill="1" applyBorder="1" applyAlignment="1">
      <alignment horizontal="center" vertical="center"/>
    </xf>
    <xf numFmtId="0" fontId="0" fillId="9" borderId="53" xfId="0" applyFill="1" applyBorder="1" applyAlignment="1">
      <alignment horizontal="center" vertical="center"/>
    </xf>
    <xf numFmtId="0" fontId="0" fillId="9" borderId="66" xfId="0" applyFill="1" applyBorder="1" applyAlignment="1">
      <alignment horizontal="center" vertical="center"/>
    </xf>
    <xf numFmtId="0" fontId="0" fillId="9" borderId="138" xfId="0" applyFill="1" applyBorder="1" applyAlignment="1">
      <alignment horizontal="center" vertical="center"/>
    </xf>
    <xf numFmtId="0" fontId="0" fillId="9" borderId="136" xfId="0" applyFill="1" applyBorder="1" applyAlignment="1">
      <alignment horizontal="center" vertical="center" wrapText="1"/>
    </xf>
    <xf numFmtId="0" fontId="0" fillId="9" borderId="181" xfId="0" applyFill="1" applyBorder="1" applyAlignment="1">
      <alignment horizontal="center" vertical="center" wrapText="1"/>
    </xf>
    <xf numFmtId="0" fontId="0" fillId="9" borderId="181" xfId="0" applyFill="1" applyBorder="1" applyAlignment="1">
      <alignment horizontal="center" vertical="center"/>
    </xf>
    <xf numFmtId="0" fontId="0" fillId="9" borderId="118" xfId="0" applyFill="1" applyBorder="1" applyAlignment="1">
      <alignment horizontal="center" vertical="center"/>
    </xf>
    <xf numFmtId="0" fontId="0" fillId="9" borderId="53" xfId="0" applyFill="1" applyBorder="1" applyAlignment="1">
      <alignment horizontal="left" vertical="center" shrinkToFit="1"/>
    </xf>
    <xf numFmtId="0" fontId="0" fillId="9" borderId="136" xfId="0" applyFill="1" applyBorder="1" applyAlignment="1">
      <alignment horizontal="center" vertical="center"/>
    </xf>
    <xf numFmtId="0" fontId="0" fillId="9" borderId="140" xfId="0" applyFill="1" applyBorder="1" applyAlignment="1">
      <alignment horizontal="center" vertical="center"/>
    </xf>
    <xf numFmtId="0" fontId="1" fillId="0" borderId="184" xfId="0" applyFont="1" applyBorder="1" applyAlignment="1" applyProtection="1">
      <alignment horizontal="center" vertical="center"/>
      <protection locked="0"/>
    </xf>
    <xf numFmtId="0" fontId="0" fillId="0" borderId="72"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31" xfId="0" applyFont="1" applyBorder="1" applyAlignment="1" applyProtection="1">
      <alignment vertical="center" shrinkToFit="1"/>
      <protection locked="0"/>
    </xf>
    <xf numFmtId="0" fontId="0" fillId="0" borderId="51" xfId="0" applyFont="1" applyBorder="1" applyAlignment="1" applyProtection="1">
      <alignment horizontal="center" vertical="center" shrinkToFit="1"/>
      <protection locked="0"/>
    </xf>
    <xf numFmtId="179" fontId="1" fillId="0" borderId="129" xfId="0" applyNumberFormat="1" applyFont="1" applyBorder="1" applyAlignment="1" applyProtection="1">
      <alignment vertical="center" shrinkToFit="1"/>
      <protection locked="0"/>
    </xf>
    <xf numFmtId="179" fontId="1" fillId="0" borderId="72" xfId="0" applyNumberFormat="1" applyFont="1" applyBorder="1" applyAlignment="1" applyProtection="1">
      <alignment vertical="center" shrinkToFit="1"/>
      <protection locked="0"/>
    </xf>
    <xf numFmtId="0" fontId="1" fillId="0" borderId="186" xfId="0" applyFont="1" applyBorder="1" applyAlignment="1" applyProtection="1">
      <alignment horizontal="center" vertical="center" shrinkToFit="1"/>
      <protection locked="0"/>
    </xf>
    <xf numFmtId="0" fontId="1" fillId="0" borderId="144" xfId="0" applyFont="1" applyBorder="1" applyAlignment="1" applyProtection="1">
      <alignment horizontal="center" vertical="center" shrinkToFit="1"/>
      <protection locked="0"/>
    </xf>
    <xf numFmtId="0" fontId="1" fillId="0" borderId="0" xfId="0" applyFont="1" applyProtection="1">
      <alignment vertical="center"/>
      <protection locked="0"/>
    </xf>
    <xf numFmtId="0" fontId="1" fillId="0" borderId="166" xfId="0" applyFont="1" applyBorder="1" applyAlignment="1" applyProtection="1">
      <alignment horizontal="center" vertical="center"/>
      <protection locked="0"/>
    </xf>
    <xf numFmtId="0" fontId="1" fillId="0" borderId="49" xfId="0" applyFont="1" applyBorder="1" applyAlignment="1" applyProtection="1">
      <alignment vertical="center" shrinkToFit="1"/>
      <protection locked="0"/>
    </xf>
    <xf numFmtId="0" fontId="1" fillId="0" borderId="147" xfId="0" applyFont="1" applyBorder="1" applyAlignment="1" applyProtection="1">
      <alignment vertical="center" shrinkToFit="1"/>
      <protection locked="0"/>
    </xf>
    <xf numFmtId="0" fontId="0" fillId="0" borderId="9" xfId="0" applyFont="1" applyBorder="1" applyAlignment="1" applyProtection="1">
      <alignment horizontal="center" vertical="center" shrinkToFit="1"/>
      <protection locked="0"/>
    </xf>
    <xf numFmtId="179" fontId="1" fillId="0" borderId="146" xfId="0" applyNumberFormat="1" applyFont="1" applyBorder="1" applyAlignment="1" applyProtection="1">
      <alignment vertical="center" shrinkToFit="1"/>
      <protection locked="0"/>
    </xf>
    <xf numFmtId="179" fontId="1" fillId="0" borderId="24" xfId="0" applyNumberFormat="1"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1" fillId="0" borderId="150" xfId="0" applyFont="1" applyBorder="1" applyAlignment="1" applyProtection="1">
      <alignment horizontal="center" vertical="center"/>
      <protection locked="0"/>
    </xf>
    <xf numFmtId="0" fontId="1" fillId="0" borderId="0" xfId="0" applyFont="1" applyBorder="1" applyProtection="1">
      <alignment vertical="center"/>
      <protection locked="0"/>
    </xf>
    <xf numFmtId="0" fontId="1" fillId="0" borderId="151" xfId="0" applyFont="1" applyBorder="1" applyAlignment="1" applyProtection="1">
      <alignment horizontal="center" vertical="center"/>
      <protection locked="0"/>
    </xf>
    <xf numFmtId="0" fontId="1" fillId="0" borderId="54" xfId="0" applyFont="1" applyBorder="1" applyAlignment="1" applyProtection="1">
      <alignment vertical="center" shrinkToFit="1"/>
      <protection locked="0"/>
    </xf>
    <xf numFmtId="0" fontId="1" fillId="0" borderId="187" xfId="0" applyFont="1" applyBorder="1" applyAlignment="1" applyProtection="1">
      <alignment vertical="center" shrinkToFit="1"/>
      <protection locked="0"/>
    </xf>
    <xf numFmtId="0" fontId="1" fillId="0" borderId="137" xfId="0" applyFont="1" applyBorder="1" applyAlignment="1" applyProtection="1">
      <alignment vertical="center" shrinkToFit="1"/>
      <protection locked="0"/>
    </xf>
    <xf numFmtId="179" fontId="1" fillId="0" borderId="136" xfId="0" applyNumberFormat="1" applyFont="1" applyBorder="1" applyAlignment="1" applyProtection="1">
      <alignment vertical="center" shrinkToFit="1"/>
      <protection locked="0"/>
    </xf>
    <xf numFmtId="179" fontId="1" fillId="0" borderId="52" xfId="0" applyNumberFormat="1" applyFont="1" applyBorder="1" applyAlignment="1" applyProtection="1">
      <alignment vertical="center" shrinkToFit="1"/>
      <protection locked="0"/>
    </xf>
    <xf numFmtId="0" fontId="1" fillId="0" borderId="136" xfId="0" applyFont="1" applyBorder="1" applyAlignment="1" applyProtection="1">
      <alignment vertical="center" shrinkToFit="1"/>
      <protection locked="0"/>
    </xf>
    <xf numFmtId="0" fontId="1" fillId="0" borderId="152" xfId="0" applyFont="1" applyBorder="1" applyAlignment="1" applyProtection="1">
      <alignment vertical="center" shrinkToFit="1"/>
      <protection locked="0"/>
    </xf>
    <xf numFmtId="0" fontId="1" fillId="0" borderId="100" xfId="0" applyFont="1" applyBorder="1">
      <alignment vertical="center"/>
    </xf>
    <xf numFmtId="0" fontId="1" fillId="0" borderId="154" xfId="0" applyFont="1" applyBorder="1" applyAlignment="1">
      <alignment horizontal="center" vertical="center" shrinkToFit="1"/>
    </xf>
    <xf numFmtId="0" fontId="5" fillId="0" borderId="154" xfId="0" applyFont="1" applyBorder="1" applyAlignment="1">
      <alignment vertical="center"/>
    </xf>
    <xf numFmtId="0" fontId="0" fillId="10" borderId="154" xfId="0" applyFont="1" applyFill="1" applyBorder="1" applyAlignment="1">
      <alignment vertical="center"/>
    </xf>
    <xf numFmtId="0" fontId="0" fillId="0" borderId="154" xfId="0" applyFont="1" applyBorder="1" applyAlignment="1">
      <alignment vertical="center"/>
    </xf>
    <xf numFmtId="0" fontId="5" fillId="0" borderId="155" xfId="0" applyFont="1" applyBorder="1" applyAlignment="1">
      <alignment vertical="center"/>
    </xf>
    <xf numFmtId="0" fontId="0" fillId="0" borderId="96" xfId="0" applyBorder="1">
      <alignment vertical="center"/>
    </xf>
    <xf numFmtId="0" fontId="44" fillId="0" borderId="0" xfId="0" applyFont="1">
      <alignment vertical="center"/>
    </xf>
    <xf numFmtId="0" fontId="34" fillId="0" borderId="0" xfId="0" applyFont="1" applyBorder="1" applyAlignment="1">
      <alignment vertical="center" shrinkToFit="1"/>
    </xf>
    <xf numFmtId="0" fontId="33" fillId="0" borderId="0" xfId="0" applyFont="1" applyBorder="1" applyAlignment="1">
      <alignment vertical="center"/>
    </xf>
    <xf numFmtId="0" fontId="3" fillId="0" borderId="0" xfId="0" applyFont="1" applyAlignment="1">
      <alignment vertical="center"/>
    </xf>
    <xf numFmtId="0" fontId="9" fillId="0" borderId="10" xfId="0" applyFont="1" applyBorder="1" applyAlignment="1">
      <alignment horizontal="center" vertical="center"/>
    </xf>
    <xf numFmtId="0" fontId="45" fillId="0" borderId="0" xfId="0" applyFont="1" applyAlignment="1">
      <alignment horizontal="distributed" vertical="center"/>
    </xf>
    <xf numFmtId="0" fontId="46" fillId="0" borderId="0" xfId="0" applyFont="1">
      <alignment vertical="center"/>
    </xf>
    <xf numFmtId="0" fontId="47" fillId="0" borderId="0" xfId="0" applyFont="1">
      <alignment vertical="center"/>
    </xf>
    <xf numFmtId="0" fontId="0" fillId="0" borderId="56" xfId="0" applyBorder="1" applyAlignment="1">
      <alignment vertical="center" shrinkToFit="1"/>
    </xf>
    <xf numFmtId="0" fontId="0" fillId="0" borderId="56" xfId="0" applyBorder="1" applyProtection="1">
      <alignment vertical="center"/>
      <protection locked="0"/>
    </xf>
    <xf numFmtId="0" fontId="24" fillId="0" borderId="1" xfId="0" applyFont="1" applyBorder="1">
      <alignment vertical="center"/>
    </xf>
    <xf numFmtId="0" fontId="48" fillId="0" borderId="49" xfId="0" applyFont="1" applyBorder="1">
      <alignment vertical="center"/>
    </xf>
    <xf numFmtId="0" fontId="24" fillId="0" borderId="0" xfId="0" applyFont="1" applyBorder="1">
      <alignmen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49" xfId="0" applyFont="1" applyBorder="1">
      <alignment vertical="center"/>
    </xf>
    <xf numFmtId="0" fontId="0" fillId="0" borderId="49" xfId="0" applyBorder="1" applyProtection="1">
      <alignment vertical="center"/>
      <protection locked="0"/>
    </xf>
    <xf numFmtId="0" fontId="24" fillId="0" borderId="98" xfId="0" applyFont="1" applyFill="1" applyBorder="1">
      <alignment vertical="center"/>
    </xf>
    <xf numFmtId="0" fontId="50" fillId="0" borderId="0" xfId="0" applyFont="1" applyBorder="1" applyAlignment="1">
      <alignment vertical="center"/>
    </xf>
    <xf numFmtId="0" fontId="15" fillId="0" borderId="10" xfId="0" applyFont="1" applyBorder="1" applyAlignment="1">
      <alignment vertical="center" wrapText="1"/>
    </xf>
    <xf numFmtId="9" fontId="15" fillId="0" borderId="10" xfId="0" applyNumberFormat="1" applyFont="1" applyBorder="1" applyAlignment="1">
      <alignment horizontal="center" vertical="center" wrapText="1"/>
    </xf>
    <xf numFmtId="0" fontId="15" fillId="0" borderId="10" xfId="0" applyFont="1" applyBorder="1" applyAlignment="1">
      <alignment horizontal="left" vertical="center" wrapText="1"/>
    </xf>
    <xf numFmtId="0" fontId="24" fillId="0" borderId="9"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protection locked="0"/>
    </xf>
    <xf numFmtId="0" fontId="24" fillId="0" borderId="111" xfId="0" applyFont="1" applyBorder="1" applyAlignment="1" applyProtection="1">
      <alignment vertical="center"/>
      <protection locked="0"/>
    </xf>
    <xf numFmtId="0" fontId="24" fillId="0" borderId="113" xfId="0" applyFont="1" applyBorder="1" applyAlignment="1" applyProtection="1">
      <alignment vertical="center"/>
      <protection locked="0"/>
    </xf>
    <xf numFmtId="0" fontId="27" fillId="0" borderId="1" xfId="0" applyFont="1" applyBorder="1" applyAlignment="1" applyProtection="1">
      <alignment vertical="center"/>
    </xf>
    <xf numFmtId="0" fontId="24" fillId="0" borderId="65" xfId="0" applyFont="1" applyBorder="1" applyProtection="1">
      <alignment vertical="center"/>
    </xf>
    <xf numFmtId="0" fontId="28" fillId="0" borderId="9" xfId="0" applyFont="1" applyBorder="1" applyAlignment="1" applyProtection="1">
      <alignment horizontal="center" vertical="center" wrapText="1"/>
    </xf>
    <xf numFmtId="0" fontId="24" fillId="0" borderId="34" xfId="0" applyFont="1" applyBorder="1" applyAlignment="1" applyProtection="1">
      <alignment horizontal="center" vertical="center" wrapText="1"/>
      <protection locked="0"/>
    </xf>
    <xf numFmtId="0" fontId="0" fillId="0" borderId="194" xfId="0" applyBorder="1" applyAlignment="1" applyProtection="1">
      <alignment vertical="center" wrapText="1"/>
    </xf>
    <xf numFmtId="0" fontId="0" fillId="0" borderId="32" xfId="0" applyBorder="1" applyAlignment="1" applyProtection="1">
      <alignment vertical="center" wrapText="1"/>
    </xf>
    <xf numFmtId="0" fontId="0" fillId="0" borderId="24" xfId="0" applyBorder="1" applyAlignment="1" applyProtection="1">
      <alignment vertical="center" wrapText="1"/>
      <protection locked="0"/>
    </xf>
    <xf numFmtId="0" fontId="6" fillId="0" borderId="195" xfId="0" applyFont="1" applyBorder="1" applyAlignment="1" applyProtection="1">
      <alignment vertical="center" wrapText="1"/>
    </xf>
    <xf numFmtId="0" fontId="0" fillId="0" borderId="65" xfId="0" applyBorder="1" applyAlignment="1">
      <alignment vertical="center" wrapText="1"/>
    </xf>
    <xf numFmtId="0" fontId="7" fillId="0" borderId="194" xfId="0" applyFont="1" applyBorder="1" applyAlignment="1" applyProtection="1">
      <alignment vertical="center" wrapText="1"/>
    </xf>
    <xf numFmtId="0" fontId="0" fillId="0" borderId="54" xfId="0" applyBorder="1" applyAlignment="1" applyProtection="1">
      <alignment horizontal="center" vertical="center" wrapText="1"/>
      <protection locked="0"/>
    </xf>
    <xf numFmtId="0" fontId="0" fillId="0" borderId="19" xfId="0" applyBorder="1" applyAlignment="1">
      <alignment vertical="center"/>
    </xf>
    <xf numFmtId="0" fontId="0" fillId="0" borderId="20" xfId="0" applyBorder="1" applyAlignment="1">
      <alignment vertical="center"/>
    </xf>
    <xf numFmtId="0" fontId="17" fillId="0" borderId="34" xfId="0" applyFont="1" applyBorder="1" applyAlignment="1">
      <alignment horizontal="center" vertical="center" wrapText="1"/>
    </xf>
    <xf numFmtId="0" fontId="24" fillId="0" borderId="9" xfId="0" applyFont="1" applyBorder="1" applyAlignment="1" applyProtection="1">
      <alignment horizontal="center" vertical="center"/>
    </xf>
    <xf numFmtId="0" fontId="0" fillId="0" borderId="0" xfId="0" applyAlignment="1" applyProtection="1">
      <alignment vertical="center"/>
    </xf>
    <xf numFmtId="0" fontId="24" fillId="0" borderId="45"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shrinkToFit="1"/>
    </xf>
    <xf numFmtId="0" fontId="0" fillId="9" borderId="213" xfId="0" applyFill="1" applyBorder="1" applyAlignment="1" applyProtection="1">
      <alignment horizontal="center" vertical="center"/>
    </xf>
    <xf numFmtId="0" fontId="0" fillId="9" borderId="214" xfId="0" applyFill="1" applyBorder="1" applyAlignment="1" applyProtection="1">
      <alignment horizontal="center" vertical="center"/>
    </xf>
    <xf numFmtId="0" fontId="1" fillId="9" borderId="215" xfId="0" applyFont="1" applyFill="1" applyBorder="1" applyAlignment="1" applyProtection="1">
      <alignment horizontal="center" vertical="center" shrinkToFit="1"/>
    </xf>
    <xf numFmtId="0" fontId="0" fillId="0" borderId="216" xfId="0" applyBorder="1" applyAlignment="1" applyProtection="1">
      <alignment horizontal="center" vertical="center" shrinkToFit="1"/>
      <protection locked="0"/>
    </xf>
    <xf numFmtId="0" fontId="0" fillId="0" borderId="217" xfId="0" applyBorder="1" applyAlignment="1" applyProtection="1">
      <alignment horizontal="center" vertical="center" shrinkToFit="1"/>
      <protection locked="0"/>
    </xf>
    <xf numFmtId="0" fontId="0" fillId="0" borderId="2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7" fillId="0" borderId="218" xfId="0" applyFont="1" applyBorder="1" applyAlignment="1" applyProtection="1">
      <alignment horizontal="center" vertical="center" shrinkToFit="1"/>
    </xf>
    <xf numFmtId="0" fontId="1" fillId="0" borderId="48" xfId="0" applyFont="1" applyBorder="1" applyAlignment="1" applyProtection="1">
      <alignment horizontal="center" vertical="center" shrinkToFit="1"/>
      <protection locked="0"/>
    </xf>
    <xf numFmtId="0" fontId="24" fillId="2" borderId="121" xfId="0" applyFont="1" applyFill="1" applyBorder="1" applyAlignment="1" applyProtection="1">
      <alignment vertical="center" wrapText="1"/>
      <protection locked="0"/>
    </xf>
    <xf numFmtId="0" fontId="24" fillId="2" borderId="35" xfId="0" applyFont="1" applyFill="1" applyBorder="1" applyAlignment="1" applyProtection="1">
      <alignment vertical="center" wrapText="1"/>
      <protection locked="0"/>
    </xf>
    <xf numFmtId="0" fontId="7" fillId="0" borderId="223" xfId="0" applyFont="1" applyBorder="1" applyAlignment="1" applyProtection="1">
      <alignment horizontal="center" vertical="center" wrapText="1" shrinkToFit="1"/>
    </xf>
    <xf numFmtId="0" fontId="0" fillId="9" borderId="224" xfId="0" applyFill="1" applyBorder="1" applyAlignment="1" applyProtection="1">
      <alignment horizontal="center" vertical="center"/>
    </xf>
    <xf numFmtId="0" fontId="0" fillId="9" borderId="225" xfId="0" applyFill="1" applyBorder="1" applyAlignment="1" applyProtection="1">
      <alignment horizontal="center" vertical="center"/>
    </xf>
    <xf numFmtId="0" fontId="1" fillId="9" borderId="222" xfId="0" applyFont="1" applyFill="1" applyBorder="1" applyAlignment="1" applyProtection="1">
      <alignment horizontal="center" vertical="center" shrinkToFit="1"/>
    </xf>
    <xf numFmtId="0" fontId="0" fillId="0" borderId="226" xfId="0" applyBorder="1" applyAlignment="1" applyProtection="1">
      <alignment horizontal="center" vertical="center" shrinkToFit="1"/>
      <protection locked="0"/>
    </xf>
    <xf numFmtId="0" fontId="0" fillId="0" borderId="227" xfId="0" applyBorder="1" applyAlignment="1" applyProtection="1">
      <alignment horizontal="center" vertical="center" shrinkToFit="1"/>
      <protection locked="0"/>
    </xf>
    <xf numFmtId="0" fontId="0" fillId="0" borderId="227" xfId="0" applyFont="1" applyBorder="1" applyAlignment="1" applyProtection="1">
      <alignment horizontal="center" vertical="center" shrinkToFit="1"/>
      <protection locked="0"/>
    </xf>
    <xf numFmtId="0" fontId="1" fillId="0" borderId="227" xfId="0" applyFont="1" applyBorder="1" applyAlignment="1" applyProtection="1">
      <alignment horizontal="center" vertical="center" shrinkToFit="1"/>
      <protection locked="0"/>
    </xf>
    <xf numFmtId="0" fontId="1" fillId="0" borderId="222" xfId="0" applyFont="1" applyBorder="1" applyAlignment="1" applyProtection="1">
      <alignment horizontal="center" vertical="center" shrinkToFit="1"/>
      <protection locked="0"/>
    </xf>
    <xf numFmtId="0" fontId="14" fillId="0" borderId="10" xfId="1" applyBorder="1" applyAlignment="1" applyProtection="1">
      <alignment vertical="center" wrapText="1"/>
      <protection locked="0"/>
    </xf>
    <xf numFmtId="0" fontId="24" fillId="0" borderId="49" xfId="0" applyFont="1" applyBorder="1" applyAlignment="1" applyProtection="1">
      <alignment horizontal="center" vertical="center" wrapText="1"/>
      <protection locked="0"/>
    </xf>
    <xf numFmtId="0" fontId="24" fillId="0" borderId="34" xfId="0" applyFont="1" applyBorder="1" applyAlignment="1" applyProtection="1">
      <alignment horizontal="center" vertical="center"/>
      <protection locked="0"/>
    </xf>
    <xf numFmtId="0" fontId="24" fillId="0" borderId="189" xfId="0" applyFont="1" applyBorder="1" applyAlignment="1" applyProtection="1">
      <alignment vertical="center" wrapText="1"/>
      <protection locked="0"/>
    </xf>
    <xf numFmtId="0" fontId="24" fillId="0" borderId="41" xfId="0" applyFont="1" applyBorder="1" applyAlignment="1" applyProtection="1">
      <alignment vertical="center" wrapText="1"/>
      <protection locked="0"/>
    </xf>
    <xf numFmtId="0" fontId="30" fillId="0" borderId="190" xfId="0" applyFont="1" applyBorder="1" applyAlignment="1">
      <alignment vertical="center"/>
    </xf>
    <xf numFmtId="0" fontId="30" fillId="0" borderId="191" xfId="0" applyFont="1" applyBorder="1" applyAlignment="1">
      <alignment vertical="center"/>
    </xf>
    <xf numFmtId="0" fontId="28" fillId="0" borderId="193"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15" fillId="0" borderId="10" xfId="0" applyFont="1" applyFill="1" applyBorder="1" applyAlignment="1">
      <alignment horizontal="left" vertical="center" wrapText="1"/>
    </xf>
    <xf numFmtId="0" fontId="0" fillId="0" borderId="23" xfId="0" applyBorder="1" applyAlignment="1">
      <alignment vertical="center" wrapText="1"/>
    </xf>
    <xf numFmtId="0" fontId="24" fillId="6" borderId="24" xfId="0" applyFont="1" applyFill="1" applyBorder="1" applyAlignment="1" applyProtection="1">
      <alignment horizontal="center" vertical="center" wrapText="1"/>
      <protection locked="0"/>
    </xf>
    <xf numFmtId="0" fontId="30" fillId="0" borderId="238" xfId="0" applyFont="1" applyBorder="1" applyAlignment="1">
      <alignment vertical="center"/>
    </xf>
    <xf numFmtId="0" fontId="51" fillId="0" borderId="104" xfId="0" applyFont="1" applyBorder="1" applyAlignment="1">
      <alignment horizontal="center" vertical="center" wrapText="1"/>
    </xf>
    <xf numFmtId="0" fontId="26" fillId="0" borderId="41" xfId="0" applyFont="1" applyBorder="1" applyAlignment="1" applyProtection="1">
      <alignment horizontal="center" vertical="center" wrapText="1" shrinkToFit="1"/>
    </xf>
    <xf numFmtId="0" fontId="24" fillId="0" borderId="103" xfId="0" applyFont="1" applyBorder="1" applyAlignment="1" applyProtection="1">
      <alignment horizontal="center" vertical="center"/>
    </xf>
    <xf numFmtId="0" fontId="24" fillId="0" borderId="34" xfId="0" applyFont="1" applyBorder="1" applyAlignment="1" applyProtection="1">
      <alignment vertical="center" wrapText="1"/>
      <protection locked="0"/>
    </xf>
    <xf numFmtId="0" fontId="15" fillId="6" borderId="10" xfId="0" applyFont="1" applyFill="1" applyBorder="1" applyAlignment="1" applyProtection="1">
      <alignment horizontal="center" vertical="center" wrapText="1"/>
      <protection locked="0"/>
    </xf>
    <xf numFmtId="0" fontId="3" fillId="0" borderId="0" xfId="3" applyFont="1" applyFill="1" applyBorder="1" applyAlignment="1">
      <alignment horizontal="center" vertical="center"/>
    </xf>
    <xf numFmtId="0" fontId="1" fillId="0" borderId="0" xfId="5"/>
    <xf numFmtId="0" fontId="3" fillId="0" borderId="0" xfId="3" applyFont="1" applyFill="1" applyBorder="1" applyAlignment="1">
      <alignment vertical="center"/>
    </xf>
    <xf numFmtId="0" fontId="52" fillId="0" borderId="0" xfId="5" applyFont="1" applyAlignment="1">
      <alignment horizontal="right" vertical="center"/>
    </xf>
    <xf numFmtId="0" fontId="1" fillId="0" borderId="0" xfId="5" applyAlignment="1">
      <alignment vertical="center"/>
    </xf>
    <xf numFmtId="0" fontId="1" fillId="0" borderId="0" xfId="5" applyAlignment="1">
      <alignment horizontal="left" vertical="center"/>
    </xf>
    <xf numFmtId="181" fontId="5" fillId="0" borderId="245" xfId="5" applyNumberFormat="1" applyFont="1" applyFill="1" applyBorder="1" applyAlignment="1">
      <alignment horizontal="center" vertical="center"/>
    </xf>
    <xf numFmtId="181" fontId="5" fillId="0" borderId="246" xfId="5" applyNumberFormat="1" applyFont="1" applyFill="1" applyBorder="1" applyAlignment="1">
      <alignment horizontal="center" vertical="center"/>
    </xf>
    <xf numFmtId="181" fontId="5" fillId="0" borderId="246" xfId="5" applyNumberFormat="1" applyFont="1" applyFill="1" applyBorder="1" applyAlignment="1">
      <alignment horizontal="center" vertical="center" wrapText="1"/>
    </xf>
    <xf numFmtId="181" fontId="5" fillId="0" borderId="247" xfId="5" applyNumberFormat="1" applyFont="1" applyFill="1" applyBorder="1" applyAlignment="1">
      <alignment horizontal="center" vertical="center"/>
    </xf>
    <xf numFmtId="181" fontId="1" fillId="0" borderId="248" xfId="5" applyNumberFormat="1" applyFont="1" applyFill="1" applyBorder="1" applyAlignment="1">
      <alignment horizontal="center" vertical="center"/>
    </xf>
    <xf numFmtId="181" fontId="1" fillId="0" borderId="249" xfId="5" applyNumberFormat="1" applyFont="1" applyFill="1" applyBorder="1" applyAlignment="1">
      <alignment horizontal="center" vertical="center"/>
    </xf>
    <xf numFmtId="181" fontId="1" fillId="0" borderId="249" xfId="5" applyNumberFormat="1" applyFont="1" applyFill="1" applyBorder="1" applyAlignment="1">
      <alignment horizontal="right" vertical="center"/>
    </xf>
    <xf numFmtId="181" fontId="1" fillId="0" borderId="250" xfId="5" applyNumberFormat="1" applyFont="1" applyFill="1" applyBorder="1" applyAlignment="1">
      <alignment horizontal="center" vertical="center"/>
    </xf>
    <xf numFmtId="0" fontId="0" fillId="0" borderId="251" xfId="5" applyNumberFormat="1" applyFont="1" applyFill="1" applyBorder="1" applyAlignment="1" applyProtection="1">
      <alignment vertical="center" shrinkToFit="1"/>
      <protection locked="0"/>
    </xf>
    <xf numFmtId="0" fontId="0" fillId="0" borderId="252" xfId="5" applyNumberFormat="1" applyFont="1" applyFill="1" applyBorder="1" applyAlignment="1" applyProtection="1">
      <alignment vertical="center" shrinkToFit="1"/>
      <protection locked="0"/>
    </xf>
    <xf numFmtId="182" fontId="1" fillId="0" borderId="252" xfId="5" applyNumberFormat="1" applyFont="1" applyFill="1" applyBorder="1" applyAlignment="1" applyProtection="1">
      <alignment vertical="center" wrapText="1"/>
      <protection locked="0"/>
    </xf>
    <xf numFmtId="0" fontId="1" fillId="0" borderId="253" xfId="5" applyNumberFormat="1" applyFont="1" applyFill="1" applyBorder="1" applyAlignment="1" applyProtection="1">
      <alignment horizontal="right" vertical="center" shrinkToFit="1"/>
      <protection locked="0"/>
    </xf>
    <xf numFmtId="0" fontId="1" fillId="0" borderId="0" xfId="5" applyFont="1" applyAlignment="1">
      <alignment vertical="center"/>
    </xf>
    <xf numFmtId="0" fontId="1" fillId="0" borderId="254" xfId="5" applyNumberFormat="1" applyFont="1" applyFill="1" applyBorder="1" applyAlignment="1" applyProtection="1">
      <alignment vertical="center" shrinkToFit="1"/>
      <protection locked="0"/>
    </xf>
    <xf numFmtId="0" fontId="1" fillId="0" borderId="255" xfId="5" applyNumberFormat="1" applyFont="1" applyFill="1" applyBorder="1" applyAlignment="1" applyProtection="1">
      <alignment vertical="center" shrinkToFit="1"/>
      <protection locked="0"/>
    </xf>
    <xf numFmtId="183" fontId="1" fillId="0" borderId="255" xfId="5" applyNumberFormat="1" applyFont="1" applyFill="1" applyBorder="1" applyAlignment="1" applyProtection="1">
      <alignment vertical="center"/>
      <protection locked="0"/>
    </xf>
    <xf numFmtId="0" fontId="1" fillId="0" borderId="256" xfId="5" applyNumberFormat="1" applyFont="1" applyFill="1" applyBorder="1" applyAlignment="1" applyProtection="1">
      <alignment horizontal="right" vertical="center" shrinkToFit="1"/>
      <protection locked="0"/>
    </xf>
    <xf numFmtId="0" fontId="1" fillId="0" borderId="256" xfId="5" applyNumberFormat="1" applyFont="1" applyFill="1" applyBorder="1" applyAlignment="1" applyProtection="1">
      <alignment horizontal="center" vertical="center" shrinkToFit="1"/>
      <protection locked="0"/>
    </xf>
    <xf numFmtId="0" fontId="1" fillId="0" borderId="257" xfId="5" applyNumberFormat="1" applyFont="1" applyFill="1" applyBorder="1" applyAlignment="1" applyProtection="1">
      <alignment vertical="center" shrinkToFit="1"/>
      <protection locked="0"/>
    </xf>
    <xf numFmtId="0" fontId="1" fillId="0" borderId="258" xfId="5" applyNumberFormat="1" applyFont="1" applyFill="1" applyBorder="1" applyAlignment="1" applyProtection="1">
      <alignment vertical="center" shrinkToFit="1"/>
      <protection locked="0"/>
    </xf>
    <xf numFmtId="183" fontId="1" fillId="0" borderId="258" xfId="5" applyNumberFormat="1" applyFont="1" applyFill="1" applyBorder="1" applyAlignment="1" applyProtection="1">
      <alignment vertical="center"/>
      <protection locked="0"/>
    </xf>
    <xf numFmtId="0" fontId="1" fillId="0" borderId="259" xfId="5" applyNumberFormat="1" applyFont="1" applyFill="1" applyBorder="1" applyAlignment="1" applyProtection="1">
      <alignment horizontal="center" vertical="center" shrinkToFit="1"/>
      <protection locked="0"/>
    </xf>
    <xf numFmtId="181" fontId="52" fillId="0" borderId="260" xfId="5" applyNumberFormat="1" applyFont="1" applyFill="1" applyBorder="1" applyAlignment="1">
      <alignment horizontal="center" vertical="center"/>
    </xf>
    <xf numFmtId="181" fontId="52" fillId="0" borderId="261" xfId="5" applyNumberFormat="1" applyFont="1" applyFill="1" applyBorder="1" applyAlignment="1">
      <alignment vertical="center"/>
    </xf>
    <xf numFmtId="183" fontId="52" fillId="0" borderId="261" xfId="5" applyNumberFormat="1" applyFont="1" applyFill="1" applyBorder="1" applyAlignment="1">
      <alignment vertical="center"/>
    </xf>
    <xf numFmtId="181" fontId="5" fillId="0" borderId="262" xfId="5" applyNumberFormat="1" applyFont="1" applyFill="1" applyBorder="1" applyAlignment="1">
      <alignment horizontal="center" vertical="center" shrinkToFit="1"/>
    </xf>
    <xf numFmtId="0" fontId="53" fillId="0" borderId="0" xfId="0" applyFont="1" applyAlignment="1">
      <alignment horizontal="center" vertical="center"/>
    </xf>
    <xf numFmtId="0" fontId="24" fillId="0" borderId="0" xfId="0" applyFont="1" applyBorder="1" applyAlignment="1" applyProtection="1">
      <alignment vertical="center" shrinkToFit="1"/>
    </xf>
    <xf numFmtId="0" fontId="0" fillId="0" borderId="41" xfId="0" applyBorder="1" applyAlignment="1">
      <alignment horizontal="center" vertical="center"/>
    </xf>
    <xf numFmtId="0" fontId="24" fillId="6" borderId="9" xfId="0" applyFont="1" applyFill="1" applyBorder="1" applyAlignment="1" applyProtection="1">
      <alignment horizontal="center" vertical="center" wrapText="1"/>
      <protection locked="0"/>
    </xf>
    <xf numFmtId="0" fontId="24" fillId="0" borderId="121" xfId="0"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7" fillId="0" borderId="270" xfId="0" applyFont="1" applyBorder="1" applyAlignment="1" applyProtection="1">
      <alignment vertical="center" wrapText="1"/>
    </xf>
    <xf numFmtId="0" fontId="6" fillId="0" borderId="4" xfId="0" applyFont="1" applyBorder="1" applyAlignment="1" applyProtection="1">
      <alignment horizontal="center" vertical="center" wrapText="1"/>
      <protection locked="0"/>
    </xf>
    <xf numFmtId="0" fontId="0" fillId="0" borderId="46" xfId="0" applyBorder="1" applyAlignment="1" applyProtection="1">
      <alignment vertical="center" wrapText="1"/>
      <protection locked="0"/>
    </xf>
    <xf numFmtId="0" fontId="17" fillId="0" borderId="35" xfId="0" applyFont="1" applyBorder="1" applyAlignment="1">
      <alignment horizontal="center" vertical="center" wrapText="1" shrinkToFit="1"/>
    </xf>
    <xf numFmtId="0" fontId="9" fillId="0" borderId="43" xfId="0" applyFont="1" applyBorder="1" applyAlignment="1">
      <alignment horizontal="center" vertical="center" wrapText="1"/>
    </xf>
    <xf numFmtId="0" fontId="0" fillId="0" borderId="48" xfId="0" applyFont="1" applyBorder="1" applyAlignment="1">
      <alignment vertical="center" wrapText="1"/>
    </xf>
    <xf numFmtId="184"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72" xfId="0" applyFont="1" applyBorder="1" applyAlignment="1">
      <alignment vertical="center" wrapText="1"/>
    </xf>
    <xf numFmtId="0" fontId="24" fillId="0" borderId="208" xfId="0" applyFont="1" applyBorder="1" applyAlignment="1" applyProtection="1">
      <alignment horizontal="center" vertical="center" wrapText="1"/>
    </xf>
    <xf numFmtId="0" fontId="24" fillId="6" borderId="1" xfId="0" applyFont="1" applyFill="1" applyBorder="1" applyAlignment="1" applyProtection="1">
      <alignment horizontal="center" vertical="center" wrapText="1"/>
      <protection locked="0"/>
    </xf>
    <xf numFmtId="0" fontId="24" fillId="6" borderId="49" xfId="0" applyFont="1" applyFill="1" applyBorder="1" applyAlignment="1" applyProtection="1">
      <alignment horizontal="left" vertical="center" wrapText="1"/>
      <protection locked="0"/>
    </xf>
    <xf numFmtId="0" fontId="24" fillId="6" borderId="1" xfId="0" applyFont="1" applyFill="1" applyBorder="1" applyAlignment="1" applyProtection="1">
      <alignment horizontal="left" vertical="center" wrapText="1"/>
      <protection locked="0"/>
    </xf>
    <xf numFmtId="184" fontId="15" fillId="0" borderId="10" xfId="0" applyNumberFormat="1" applyFont="1" applyBorder="1" applyAlignment="1" applyProtection="1">
      <alignment horizontal="center" vertical="center" wrapText="1"/>
      <protection locked="0"/>
    </xf>
    <xf numFmtId="176" fontId="15" fillId="0" borderId="10" xfId="0" applyNumberFormat="1" applyFont="1" applyBorder="1" applyAlignment="1" applyProtection="1">
      <alignment horizontal="center" vertical="center" wrapText="1"/>
      <protection locked="0"/>
    </xf>
    <xf numFmtId="176" fontId="15" fillId="0" borderId="81"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4" fillId="4" borderId="10" xfId="0" applyFont="1" applyFill="1" applyBorder="1" applyAlignment="1" applyProtection="1">
      <alignment horizontal="center" vertical="center"/>
    </xf>
    <xf numFmtId="0" fontId="0" fillId="0" borderId="251" xfId="5" applyNumberFormat="1" applyFont="1" applyFill="1" applyBorder="1" applyAlignment="1" applyProtection="1">
      <alignment horizontal="center" vertical="center" shrinkToFit="1"/>
      <protection locked="0"/>
    </xf>
    <xf numFmtId="0" fontId="0" fillId="0" borderId="252" xfId="5" applyNumberFormat="1" applyFont="1" applyFill="1" applyBorder="1" applyAlignment="1" applyProtection="1">
      <alignment horizontal="center" vertical="center" shrinkToFit="1"/>
      <protection locked="0"/>
    </xf>
    <xf numFmtId="0" fontId="1" fillId="0" borderId="254" xfId="5" applyNumberFormat="1" applyFont="1" applyFill="1" applyBorder="1" applyAlignment="1" applyProtection="1">
      <alignment horizontal="center" vertical="center" shrinkToFit="1"/>
      <protection locked="0"/>
    </xf>
    <xf numFmtId="0" fontId="1" fillId="0" borderId="255" xfId="5" applyNumberFormat="1" applyFont="1" applyFill="1" applyBorder="1" applyAlignment="1" applyProtection="1">
      <alignment horizontal="center" vertical="center" shrinkToFit="1"/>
      <protection locked="0"/>
    </xf>
    <xf numFmtId="182" fontId="1" fillId="0" borderId="252" xfId="5" applyNumberFormat="1" applyFont="1" applyFill="1" applyBorder="1" applyAlignment="1" applyProtection="1">
      <alignment horizontal="right" vertical="center" wrapText="1"/>
      <protection locked="0"/>
    </xf>
    <xf numFmtId="183" fontId="1" fillId="0" borderId="255" xfId="5" applyNumberFormat="1" applyFont="1" applyFill="1" applyBorder="1" applyAlignment="1" applyProtection="1">
      <alignment horizontal="right" vertical="center"/>
      <protection locked="0"/>
    </xf>
    <xf numFmtId="183" fontId="1" fillId="0" borderId="258" xfId="5" applyNumberFormat="1" applyFont="1" applyFill="1" applyBorder="1" applyAlignment="1" applyProtection="1">
      <alignment horizontal="right" vertical="center"/>
      <protection locked="0"/>
    </xf>
    <xf numFmtId="0" fontId="0" fillId="0" borderId="253" xfId="5" applyNumberFormat="1" applyFont="1" applyFill="1" applyBorder="1" applyAlignment="1" applyProtection="1">
      <alignment horizontal="center" vertical="center" shrinkToFit="1"/>
      <protection locked="0"/>
    </xf>
    <xf numFmtId="185" fontId="0" fillId="0" borderId="0" xfId="0" applyNumberFormat="1" applyAlignment="1">
      <alignment horizontal="center" vertical="center"/>
    </xf>
    <xf numFmtId="0" fontId="6" fillId="0" borderId="274" xfId="0" applyFont="1" applyBorder="1" applyAlignment="1">
      <alignment horizontal="center" vertical="center" wrapText="1"/>
    </xf>
    <xf numFmtId="0" fontId="6" fillId="0" borderId="275" xfId="0" applyFont="1" applyBorder="1" applyAlignment="1">
      <alignment horizontal="center" vertical="center"/>
    </xf>
    <xf numFmtId="0" fontId="6" fillId="0" borderId="275" xfId="0" applyFont="1" applyBorder="1" applyAlignment="1">
      <alignment horizontal="center" vertical="center" wrapText="1"/>
    </xf>
    <xf numFmtId="0" fontId="6" fillId="0" borderId="26" xfId="0" applyFont="1" applyBorder="1" applyAlignment="1">
      <alignment horizontal="center" vertical="center"/>
    </xf>
    <xf numFmtId="185" fontId="6" fillId="0" borderId="276" xfId="0" applyNumberFormat="1" applyFont="1" applyBorder="1" applyAlignment="1">
      <alignment horizontal="center" vertical="center" wrapText="1"/>
    </xf>
    <xf numFmtId="0" fontId="1" fillId="0" borderId="19" xfId="0" applyNumberFormat="1" applyFont="1" applyBorder="1" applyAlignment="1">
      <alignment horizontal="center" vertical="center" shrinkToFit="1"/>
    </xf>
    <xf numFmtId="0" fontId="1" fillId="0" borderId="19" xfId="0" applyNumberFormat="1" applyFont="1" applyBorder="1" applyAlignment="1">
      <alignment vertical="center" shrinkToFit="1"/>
    </xf>
    <xf numFmtId="0" fontId="1" fillId="0" borderId="277" xfId="0" applyNumberFormat="1" applyFont="1" applyBorder="1" applyAlignment="1">
      <alignment vertical="center" shrinkToFit="1"/>
    </xf>
    <xf numFmtId="185" fontId="1" fillId="0" borderId="20" xfId="0" applyNumberFormat="1" applyFont="1" applyBorder="1" applyAlignment="1">
      <alignment horizontal="center" vertical="center"/>
    </xf>
    <xf numFmtId="0" fontId="1" fillId="0" borderId="41" xfId="0" applyNumberFormat="1" applyFont="1" applyBorder="1" applyAlignment="1">
      <alignment horizontal="center" vertical="center" shrinkToFit="1"/>
    </xf>
    <xf numFmtId="0" fontId="1" fillId="0" borderId="41" xfId="0" applyNumberFormat="1" applyFont="1" applyBorder="1" applyAlignment="1">
      <alignment vertical="center" shrinkToFit="1"/>
    </xf>
    <xf numFmtId="0" fontId="1" fillId="0" borderId="12" xfId="0" applyNumberFormat="1" applyFont="1" applyBorder="1" applyAlignment="1">
      <alignment vertical="center" shrinkToFit="1"/>
    </xf>
    <xf numFmtId="185" fontId="1" fillId="0" borderId="268" xfId="0" applyNumberFormat="1" applyFont="1" applyBorder="1" applyAlignment="1">
      <alignment horizontal="center" vertical="center"/>
    </xf>
    <xf numFmtId="55" fontId="1" fillId="12" borderId="279" xfId="0" applyNumberFormat="1" applyFont="1" applyFill="1" applyBorder="1" applyAlignment="1" applyProtection="1">
      <alignment vertical="center" shrinkToFit="1"/>
      <protection locked="0"/>
    </xf>
    <xf numFmtId="0" fontId="1" fillId="12" borderId="51" xfId="0" applyNumberFormat="1" applyFont="1" applyFill="1" applyBorder="1" applyAlignment="1" applyProtection="1">
      <alignment horizontal="center" vertical="center" shrinkToFit="1"/>
      <protection locked="0"/>
    </xf>
    <xf numFmtId="0" fontId="1" fillId="12" borderId="51" xfId="0" applyNumberFormat="1" applyFont="1" applyFill="1" applyBorder="1" applyAlignment="1" applyProtection="1">
      <alignment vertical="center" shrinkToFit="1"/>
      <protection locked="0"/>
    </xf>
    <xf numFmtId="0" fontId="1" fillId="12" borderId="61" xfId="0" applyNumberFormat="1" applyFont="1" applyFill="1" applyBorder="1" applyAlignment="1" applyProtection="1">
      <alignment vertical="center" shrinkToFit="1"/>
      <protection locked="0"/>
    </xf>
    <xf numFmtId="185" fontId="1" fillId="12" borderId="280" xfId="0" applyNumberFormat="1" applyFont="1" applyFill="1" applyBorder="1" applyAlignment="1" applyProtection="1">
      <alignment horizontal="center" vertical="center"/>
      <protection locked="0"/>
    </xf>
    <xf numFmtId="0" fontId="1" fillId="12" borderId="281" xfId="0" applyNumberFormat="1" applyFont="1" applyFill="1" applyBorder="1" applyAlignment="1" applyProtection="1">
      <alignment vertical="center" shrinkToFit="1"/>
      <protection locked="0"/>
    </xf>
    <xf numFmtId="0" fontId="1" fillId="12" borderId="9" xfId="0" applyNumberFormat="1" applyFont="1" applyFill="1" applyBorder="1" applyAlignment="1" applyProtection="1">
      <alignment horizontal="center" vertical="center" shrinkToFit="1"/>
      <protection locked="0"/>
    </xf>
    <xf numFmtId="0" fontId="1" fillId="12" borderId="45" xfId="0" applyNumberFormat="1" applyFont="1" applyFill="1" applyBorder="1" applyAlignment="1" applyProtection="1">
      <alignment horizontal="center" vertical="center" shrinkToFit="1"/>
      <protection locked="0"/>
    </xf>
    <xf numFmtId="0" fontId="1" fillId="12" borderId="45" xfId="0" applyNumberFormat="1" applyFont="1" applyFill="1" applyBorder="1" applyAlignment="1" applyProtection="1">
      <alignment vertical="center" shrinkToFit="1"/>
      <protection locked="0"/>
    </xf>
    <xf numFmtId="0" fontId="1" fillId="12" borderId="48" xfId="0" applyNumberFormat="1" applyFont="1" applyFill="1" applyBorder="1" applyAlignment="1" applyProtection="1">
      <alignment vertical="center" shrinkToFit="1"/>
      <protection locked="0"/>
    </xf>
    <xf numFmtId="185" fontId="1" fillId="12" borderId="282" xfId="0" applyNumberFormat="1" applyFont="1" applyFill="1" applyBorder="1" applyAlignment="1" applyProtection="1">
      <alignment horizontal="center" vertical="center"/>
      <protection locked="0"/>
    </xf>
    <xf numFmtId="0" fontId="1" fillId="12" borderId="9" xfId="0" applyNumberFormat="1" applyFont="1" applyFill="1" applyBorder="1" applyAlignment="1" applyProtection="1">
      <alignment vertical="center" shrinkToFit="1"/>
      <protection locked="0"/>
    </xf>
    <xf numFmtId="0" fontId="1" fillId="12" borderId="9" xfId="0" applyNumberFormat="1" applyFont="1" applyFill="1" applyBorder="1" applyProtection="1">
      <alignment vertical="center"/>
      <protection locked="0"/>
    </xf>
    <xf numFmtId="0" fontId="1" fillId="12" borderId="49" xfId="0" applyNumberFormat="1" applyFont="1" applyFill="1" applyBorder="1" applyAlignment="1" applyProtection="1">
      <alignment vertical="center" shrinkToFit="1"/>
      <protection locked="0"/>
    </xf>
    <xf numFmtId="0" fontId="1" fillId="12" borderId="283" xfId="0" applyNumberFormat="1" applyFont="1" applyFill="1" applyBorder="1" applyAlignment="1" applyProtection="1">
      <alignment vertical="center" shrinkToFit="1"/>
      <protection locked="0"/>
    </xf>
    <xf numFmtId="0" fontId="1" fillId="12" borderId="53" xfId="0" applyNumberFormat="1" applyFont="1" applyFill="1" applyBorder="1" applyAlignment="1" applyProtection="1">
      <alignment horizontal="center" vertical="center" shrinkToFit="1"/>
      <protection locked="0"/>
    </xf>
    <xf numFmtId="0" fontId="1" fillId="12" borderId="53" xfId="0" applyNumberFormat="1" applyFont="1" applyFill="1" applyBorder="1" applyAlignment="1" applyProtection="1">
      <alignment vertical="center" shrinkToFit="1"/>
      <protection locked="0"/>
    </xf>
    <xf numFmtId="0" fontId="1" fillId="12" borderId="53" xfId="0" applyNumberFormat="1" applyFont="1" applyFill="1" applyBorder="1" applyProtection="1">
      <alignment vertical="center"/>
      <protection locked="0"/>
    </xf>
    <xf numFmtId="0" fontId="1" fillId="12" borderId="66" xfId="0" applyNumberFormat="1" applyFont="1" applyFill="1" applyBorder="1" applyAlignment="1" applyProtection="1">
      <alignment vertical="center" shrinkToFit="1"/>
      <protection locked="0"/>
    </xf>
    <xf numFmtId="185" fontId="1" fillId="12" borderId="284" xfId="0" applyNumberFormat="1" applyFont="1" applyFill="1" applyBorder="1" applyAlignment="1" applyProtection="1">
      <alignment horizontal="center" vertical="center"/>
      <protection locked="0"/>
    </xf>
    <xf numFmtId="185" fontId="1" fillId="0" borderId="285" xfId="0" applyNumberFormat="1" applyFont="1" applyBorder="1" applyAlignment="1">
      <alignment horizontal="center" vertical="center"/>
    </xf>
    <xf numFmtId="55" fontId="0" fillId="0" borderId="18" xfId="0" applyNumberFormat="1" applyFont="1" applyBorder="1" applyAlignment="1">
      <alignment vertical="center" shrinkToFit="1"/>
    </xf>
    <xf numFmtId="55" fontId="0" fillId="0" borderId="278" xfId="0" applyNumberFormat="1" applyFont="1" applyBorder="1" applyAlignment="1">
      <alignment vertical="center" shrinkToFit="1"/>
    </xf>
    <xf numFmtId="0" fontId="0" fillId="0" borderId="268" xfId="0" applyFont="1" applyBorder="1" applyAlignment="1">
      <alignment horizontal="center" vertical="center"/>
    </xf>
    <xf numFmtId="0" fontId="24" fillId="6" borderId="286" xfId="0" applyFont="1" applyFill="1" applyBorder="1" applyAlignment="1" applyProtection="1">
      <alignment horizontal="left" vertical="center" wrapText="1"/>
      <protection locked="0"/>
    </xf>
    <xf numFmtId="0" fontId="24" fillId="12" borderId="286" xfId="0" applyFont="1" applyFill="1" applyBorder="1" applyAlignment="1" applyProtection="1">
      <alignment horizontal="center" vertical="center" wrapText="1"/>
      <protection locked="0"/>
    </xf>
    <xf numFmtId="0" fontId="3" fillId="0" borderId="0" xfId="3" applyFont="1" applyFill="1" applyBorder="1" applyAlignment="1" applyProtection="1">
      <alignment horizontal="left" vertical="center"/>
    </xf>
    <xf numFmtId="0" fontId="3" fillId="0" borderId="0" xfId="3" applyFont="1" applyFill="1" applyBorder="1" applyAlignment="1" applyProtection="1">
      <alignment horizontal="left" vertical="center" shrinkToFit="1"/>
    </xf>
    <xf numFmtId="0" fontId="3" fillId="0" borderId="0" xfId="3" applyFont="1" applyFill="1" applyProtection="1">
      <alignment vertical="center"/>
    </xf>
    <xf numFmtId="0" fontId="1" fillId="0" borderId="0" xfId="3" applyFill="1" applyProtection="1">
      <alignment vertical="center"/>
    </xf>
    <xf numFmtId="0" fontId="3" fillId="0" borderId="0" xfId="3" applyFont="1" applyFill="1" applyBorder="1" applyAlignment="1" applyProtection="1">
      <alignment horizontal="center" vertical="center" wrapText="1"/>
    </xf>
    <xf numFmtId="0" fontId="3" fillId="0" borderId="0" xfId="3" applyFont="1" applyFill="1" applyBorder="1" applyAlignment="1" applyProtection="1">
      <alignment horizontal="center" vertical="center" shrinkToFit="1"/>
    </xf>
    <xf numFmtId="0" fontId="1" fillId="0" borderId="0" xfId="3" applyFont="1" applyFill="1" applyBorder="1" applyAlignment="1" applyProtection="1">
      <alignment horizontal="right" vertical="center"/>
    </xf>
    <xf numFmtId="0" fontId="1" fillId="0" borderId="0" xfId="3" applyFont="1" applyFill="1" applyAlignment="1" applyProtection="1">
      <alignment vertical="center"/>
    </xf>
    <xf numFmtId="0" fontId="1" fillId="0" borderId="0" xfId="3" applyFont="1" applyFill="1" applyBorder="1" applyAlignment="1" applyProtection="1">
      <alignment vertical="center" shrinkToFit="1"/>
    </xf>
    <xf numFmtId="0" fontId="1" fillId="0" borderId="0" xfId="3" applyFont="1" applyFill="1" applyBorder="1" applyAlignment="1" applyProtection="1">
      <alignment vertical="center"/>
    </xf>
    <xf numFmtId="0" fontId="5" fillId="0" borderId="0" xfId="3" applyFont="1" applyFill="1" applyAlignment="1" applyProtection="1">
      <alignment horizontal="right" vertical="center" shrinkToFit="1"/>
    </xf>
    <xf numFmtId="0" fontId="5" fillId="4" borderId="0" xfId="3" applyFont="1" applyFill="1" applyBorder="1" applyAlignment="1" applyProtection="1">
      <alignment vertical="center"/>
    </xf>
    <xf numFmtId="0" fontId="0" fillId="0" borderId="0" xfId="3" applyFont="1" applyFill="1" applyAlignment="1" applyProtection="1">
      <alignment vertical="center"/>
    </xf>
    <xf numFmtId="0" fontId="10" fillId="0" borderId="0" xfId="3" applyFont="1" applyFill="1" applyBorder="1" applyAlignment="1" applyProtection="1">
      <alignment horizontal="right" vertical="center"/>
    </xf>
    <xf numFmtId="0" fontId="10" fillId="0" borderId="0" xfId="3" applyFont="1" applyFill="1" applyBorder="1" applyAlignment="1" applyProtection="1">
      <alignment vertical="center"/>
    </xf>
    <xf numFmtId="0" fontId="10" fillId="0" borderId="0" xfId="3" applyFont="1" applyFill="1" applyBorder="1" applyAlignment="1" applyProtection="1">
      <alignment vertical="center" shrinkToFit="1"/>
    </xf>
    <xf numFmtId="0" fontId="5" fillId="0" borderId="0" xfId="3" applyFont="1" applyFill="1" applyBorder="1" applyAlignment="1" applyProtection="1">
      <alignment vertical="center"/>
    </xf>
    <xf numFmtId="0" fontId="1" fillId="0" borderId="290" xfId="3" applyFont="1" applyFill="1" applyBorder="1" applyAlignment="1" applyProtection="1">
      <alignment horizontal="center" vertical="center"/>
    </xf>
    <xf numFmtId="0" fontId="1" fillId="0" borderId="291" xfId="3" applyFont="1" applyFill="1" applyBorder="1" applyAlignment="1" applyProtection="1">
      <alignment horizontal="center" vertical="center"/>
    </xf>
    <xf numFmtId="0" fontId="5" fillId="0" borderId="0" xfId="6" applyFont="1" applyFill="1" applyBorder="1">
      <alignment vertical="center"/>
    </xf>
    <xf numFmtId="0" fontId="1" fillId="0" borderId="0" xfId="6" applyFill="1" applyBorder="1">
      <alignment vertical="center"/>
    </xf>
    <xf numFmtId="187" fontId="1" fillId="0" borderId="293" xfId="3" applyNumberFormat="1" applyFill="1" applyBorder="1" applyAlignment="1" applyProtection="1">
      <alignment vertical="center" shrinkToFit="1"/>
    </xf>
    <xf numFmtId="188" fontId="1" fillId="0" borderId="51" xfId="3" applyNumberFormat="1" applyFont="1" applyFill="1" applyBorder="1" applyAlignment="1" applyProtection="1">
      <alignment horizontal="center" vertical="center" shrinkToFit="1"/>
    </xf>
    <xf numFmtId="0" fontId="1" fillId="0" borderId="51" xfId="3" applyFont="1" applyFill="1" applyBorder="1" applyAlignment="1" applyProtection="1">
      <alignment vertical="center" shrinkToFit="1"/>
      <protection locked="0"/>
    </xf>
    <xf numFmtId="0" fontId="1" fillId="0" borderId="294" xfId="3" applyFill="1" applyBorder="1" applyAlignment="1" applyProtection="1">
      <alignment vertical="center" shrinkToFit="1"/>
      <protection locked="0"/>
    </xf>
    <xf numFmtId="187" fontId="1" fillId="13" borderId="295" xfId="3" applyNumberFormat="1" applyFill="1" applyBorder="1" applyAlignment="1" applyProtection="1">
      <alignment vertical="center" shrinkToFit="1"/>
    </xf>
    <xf numFmtId="188" fontId="0" fillId="13" borderId="45" xfId="3" applyNumberFormat="1" applyFont="1" applyFill="1" applyBorder="1" applyAlignment="1" applyProtection="1">
      <alignment horizontal="center" vertical="center" shrinkToFit="1"/>
    </xf>
    <xf numFmtId="0" fontId="1" fillId="0" borderId="48" xfId="3" applyFont="1" applyFill="1" applyBorder="1" applyAlignment="1" applyProtection="1">
      <alignment vertical="center" shrinkToFit="1"/>
      <protection locked="0"/>
    </xf>
    <xf numFmtId="0" fontId="1" fillId="0" borderId="280" xfId="3" applyFill="1" applyBorder="1" applyAlignment="1" applyProtection="1">
      <alignment vertical="center" shrinkToFit="1"/>
      <protection locked="0"/>
    </xf>
    <xf numFmtId="0" fontId="1" fillId="0" borderId="0" xfId="3" applyFill="1" applyAlignment="1" applyProtection="1">
      <alignment vertical="center" shrinkToFit="1"/>
    </xf>
    <xf numFmtId="0" fontId="1" fillId="0" borderId="0" xfId="6" applyFont="1" applyFill="1" applyBorder="1">
      <alignment vertical="center"/>
    </xf>
    <xf numFmtId="14" fontId="1" fillId="0" borderId="0" xfId="6" applyNumberFormat="1" applyFill="1" applyBorder="1">
      <alignment vertical="center"/>
    </xf>
    <xf numFmtId="187" fontId="1" fillId="0" borderId="296" xfId="3" applyNumberFormat="1" applyFill="1" applyBorder="1" applyAlignment="1" applyProtection="1">
      <alignment vertical="center" shrinkToFit="1"/>
    </xf>
    <xf numFmtId="188" fontId="1" fillId="0" borderId="45" xfId="3" applyNumberFormat="1" applyFont="1" applyFill="1" applyBorder="1" applyAlignment="1" applyProtection="1">
      <alignment horizontal="center" vertical="center" shrinkToFit="1"/>
    </xf>
    <xf numFmtId="0" fontId="1" fillId="13" borderId="49" xfId="3" applyFont="1" applyFill="1" applyBorder="1" applyAlignment="1" applyProtection="1">
      <alignment vertical="center" shrinkToFit="1"/>
      <protection locked="0"/>
    </xf>
    <xf numFmtId="0" fontId="1" fillId="0" borderId="56" xfId="3" applyFill="1" applyBorder="1" applyAlignment="1" applyProtection="1">
      <alignment vertical="center" shrinkToFit="1"/>
      <protection locked="0"/>
    </xf>
    <xf numFmtId="187" fontId="1" fillId="13" borderId="24" xfId="3" applyNumberFormat="1" applyFill="1" applyBorder="1" applyAlignment="1" applyProtection="1">
      <alignment vertical="center" shrinkToFit="1"/>
    </xf>
    <xf numFmtId="188" fontId="1" fillId="13" borderId="9" xfId="3" applyNumberFormat="1" applyFont="1" applyFill="1" applyBorder="1" applyAlignment="1" applyProtection="1">
      <alignment horizontal="center" vertical="center" shrinkToFit="1"/>
    </xf>
    <xf numFmtId="0" fontId="1" fillId="0" borderId="49" xfId="3" applyFont="1" applyFill="1" applyBorder="1" applyAlignment="1" applyProtection="1">
      <alignment vertical="center" shrinkToFit="1"/>
      <protection locked="0"/>
    </xf>
    <xf numFmtId="187" fontId="1" fillId="0" borderId="57" xfId="3" applyNumberFormat="1" applyFill="1" applyBorder="1" applyAlignment="1" applyProtection="1">
      <alignment vertical="center" shrinkToFit="1"/>
    </xf>
    <xf numFmtId="0" fontId="1" fillId="0" borderId="282" xfId="3" applyFill="1" applyBorder="1" applyAlignment="1" applyProtection="1">
      <alignment vertical="center" shrinkToFit="1"/>
      <protection locked="0"/>
    </xf>
    <xf numFmtId="0" fontId="1" fillId="0" borderId="9" xfId="3" applyFont="1" applyFill="1" applyBorder="1" applyAlignment="1" applyProtection="1">
      <alignment vertical="center" shrinkToFit="1"/>
      <protection locked="0"/>
    </xf>
    <xf numFmtId="187" fontId="1" fillId="14" borderId="296" xfId="3" applyNumberFormat="1" applyFill="1" applyBorder="1" applyAlignment="1" applyProtection="1">
      <alignment vertical="center" shrinkToFit="1"/>
    </xf>
    <xf numFmtId="188" fontId="1" fillId="14" borderId="45" xfId="3" applyNumberFormat="1" applyFont="1" applyFill="1" applyBorder="1" applyAlignment="1" applyProtection="1">
      <alignment horizontal="center" vertical="center" shrinkToFit="1"/>
    </xf>
    <xf numFmtId="0" fontId="1" fillId="14" borderId="9" xfId="3" applyFont="1" applyFill="1" applyBorder="1" applyAlignment="1" applyProtection="1">
      <alignment vertical="center" shrinkToFit="1"/>
      <protection locked="0"/>
    </xf>
    <xf numFmtId="0" fontId="1" fillId="14" borderId="56" xfId="3" applyFill="1" applyBorder="1" applyAlignment="1" applyProtection="1">
      <alignment vertical="center" shrinkToFit="1"/>
      <protection locked="0"/>
    </xf>
    <xf numFmtId="187" fontId="1" fillId="13" borderId="296" xfId="3" applyNumberFormat="1" applyFill="1" applyBorder="1" applyAlignment="1" applyProtection="1">
      <alignment vertical="center" shrinkToFit="1"/>
    </xf>
    <xf numFmtId="188" fontId="1" fillId="13" borderId="45" xfId="3" applyNumberFormat="1" applyFont="1" applyFill="1" applyBorder="1" applyAlignment="1" applyProtection="1">
      <alignment horizontal="center" vertical="center" shrinkToFit="1"/>
    </xf>
    <xf numFmtId="0" fontId="1" fillId="13" borderId="9" xfId="3" applyFont="1" applyFill="1" applyBorder="1" applyAlignment="1" applyProtection="1">
      <alignment vertical="center" shrinkToFit="1"/>
      <protection locked="0"/>
    </xf>
    <xf numFmtId="0" fontId="1" fillId="13" borderId="56" xfId="3" applyFill="1" applyBorder="1" applyAlignment="1" applyProtection="1">
      <alignment vertical="center" shrinkToFit="1"/>
      <protection locked="0"/>
    </xf>
    <xf numFmtId="187" fontId="1" fillId="13" borderId="57" xfId="3" applyNumberFormat="1" applyFill="1" applyBorder="1" applyAlignment="1" applyProtection="1">
      <alignment vertical="center" shrinkToFit="1"/>
    </xf>
    <xf numFmtId="0" fontId="1" fillId="13" borderId="282" xfId="3" applyFill="1" applyBorder="1" applyAlignment="1" applyProtection="1">
      <alignment vertical="center" shrinkToFit="1"/>
      <protection locked="0"/>
    </xf>
    <xf numFmtId="187" fontId="1" fillId="14" borderId="57" xfId="3" applyNumberFormat="1" applyFill="1" applyBorder="1" applyAlignment="1" applyProtection="1">
      <alignment vertical="center" shrinkToFit="1"/>
    </xf>
    <xf numFmtId="188" fontId="0" fillId="14" borderId="45" xfId="3" applyNumberFormat="1" applyFont="1" applyFill="1" applyBorder="1" applyAlignment="1" applyProtection="1">
      <alignment horizontal="center" vertical="center" shrinkToFit="1"/>
    </xf>
    <xf numFmtId="0" fontId="1" fillId="14" borderId="49" xfId="3" applyFont="1" applyFill="1" applyBorder="1" applyAlignment="1" applyProtection="1">
      <alignment vertical="center" shrinkToFit="1"/>
      <protection locked="0"/>
    </xf>
    <xf numFmtId="0" fontId="1" fillId="14" borderId="282" xfId="3" applyFill="1" applyBorder="1" applyAlignment="1" applyProtection="1">
      <alignment vertical="center" shrinkToFit="1"/>
      <protection locked="0"/>
    </xf>
    <xf numFmtId="14" fontId="1" fillId="0" borderId="0" xfId="6" applyNumberFormat="1" applyFont="1" applyFill="1" applyBorder="1">
      <alignment vertical="center"/>
    </xf>
    <xf numFmtId="0" fontId="0" fillId="0" borderId="0" xfId="0" applyFill="1" applyBorder="1">
      <alignment vertical="center"/>
    </xf>
    <xf numFmtId="14" fontId="0" fillId="0" borderId="0" xfId="0" applyNumberFormat="1" applyFill="1" applyBorder="1">
      <alignment vertical="center"/>
    </xf>
    <xf numFmtId="187" fontId="1" fillId="6" borderId="57" xfId="3" applyNumberFormat="1" applyFill="1" applyBorder="1" applyAlignment="1" applyProtection="1">
      <alignment vertical="center" shrinkToFit="1"/>
    </xf>
    <xf numFmtId="188" fontId="0" fillId="6" borderId="45" xfId="3" applyNumberFormat="1" applyFont="1" applyFill="1" applyBorder="1" applyAlignment="1" applyProtection="1">
      <alignment horizontal="center" vertical="center" shrinkToFit="1"/>
    </xf>
    <xf numFmtId="0" fontId="0" fillId="6" borderId="9" xfId="3" applyFont="1" applyFill="1" applyBorder="1" applyAlignment="1" applyProtection="1">
      <alignment vertical="center" shrinkToFit="1"/>
      <protection locked="0"/>
    </xf>
    <xf numFmtId="0" fontId="1" fillId="6" borderId="282" xfId="3" applyFill="1" applyBorder="1" applyAlignment="1" applyProtection="1">
      <alignment vertical="center" shrinkToFit="1"/>
      <protection locked="0"/>
    </xf>
    <xf numFmtId="0" fontId="1" fillId="0" borderId="49" xfId="3" applyFill="1" applyBorder="1" applyAlignment="1" applyProtection="1">
      <alignment vertical="center" shrinkToFit="1"/>
      <protection locked="0"/>
    </xf>
    <xf numFmtId="0" fontId="1" fillId="0" borderId="0" xfId="3" applyFill="1" applyBorder="1" applyAlignment="1" applyProtection="1">
      <alignment vertical="center" shrinkToFit="1"/>
    </xf>
    <xf numFmtId="0" fontId="1" fillId="0" borderId="34" xfId="3" applyFont="1" applyFill="1" applyBorder="1" applyAlignment="1" applyProtection="1">
      <alignment vertical="center" shrinkToFit="1"/>
      <protection locked="0"/>
    </xf>
    <xf numFmtId="187" fontId="1" fillId="0" borderId="297" xfId="3" applyNumberFormat="1" applyFill="1" applyBorder="1" applyAlignment="1" applyProtection="1">
      <alignment vertical="center" shrinkToFit="1"/>
    </xf>
    <xf numFmtId="187" fontId="1" fillId="0" borderId="199" xfId="3" applyNumberFormat="1" applyFill="1" applyBorder="1" applyAlignment="1" applyProtection="1">
      <alignment vertical="center" shrinkToFit="1"/>
    </xf>
    <xf numFmtId="187" fontId="1" fillId="0" borderId="200" xfId="3" applyNumberFormat="1" applyFill="1" applyBorder="1" applyAlignment="1" applyProtection="1">
      <alignment vertical="center" shrinkToFit="1"/>
    </xf>
    <xf numFmtId="0" fontId="1" fillId="3" borderId="60" xfId="3" applyFill="1" applyBorder="1" applyAlignment="1" applyProtection="1">
      <alignment vertical="center" shrinkToFit="1"/>
    </xf>
    <xf numFmtId="0" fontId="1" fillId="3" borderId="300" xfId="3" applyFont="1" applyFill="1" applyBorder="1" applyAlignment="1" applyProtection="1">
      <alignment vertical="center" shrinkToFit="1"/>
    </xf>
    <xf numFmtId="0" fontId="1" fillId="3" borderId="41" xfId="3" applyFill="1" applyBorder="1" applyAlignment="1" applyProtection="1">
      <alignment vertical="center" shrinkToFit="1"/>
    </xf>
    <xf numFmtId="0" fontId="1" fillId="3" borderId="302" xfId="3" applyFont="1" applyFill="1" applyBorder="1" applyAlignment="1" applyProtection="1">
      <alignment vertical="center" shrinkToFit="1"/>
    </xf>
    <xf numFmtId="0" fontId="1" fillId="3" borderId="303" xfId="3" applyFill="1" applyBorder="1" applyAlignment="1" applyProtection="1">
      <alignment vertical="center" shrinkToFit="1"/>
    </xf>
    <xf numFmtId="0" fontId="1" fillId="3" borderId="12" xfId="3" applyFont="1" applyFill="1" applyBorder="1" applyAlignment="1" applyProtection="1">
      <alignment vertical="center" shrinkToFit="1"/>
    </xf>
    <xf numFmtId="0" fontId="1" fillId="3" borderId="304" xfId="3" applyFill="1" applyBorder="1" applyAlignment="1" applyProtection="1">
      <alignment vertical="center" shrinkToFit="1"/>
    </xf>
    <xf numFmtId="0" fontId="1" fillId="0" borderId="0" xfId="3" applyFont="1" applyFill="1" applyAlignment="1" applyProtection="1">
      <alignment vertical="center" shrinkToFit="1"/>
    </xf>
    <xf numFmtId="0" fontId="1" fillId="3" borderId="0" xfId="3" applyFill="1" applyAlignment="1" applyProtection="1">
      <alignment vertical="center" shrinkToFit="1"/>
    </xf>
    <xf numFmtId="0" fontId="1" fillId="3" borderId="61" xfId="3" applyFont="1" applyFill="1" applyBorder="1" applyAlignment="1" applyProtection="1">
      <alignment vertical="center" shrinkToFit="1"/>
    </xf>
    <xf numFmtId="0" fontId="1" fillId="3" borderId="292" xfId="3" applyFont="1" applyFill="1" applyBorder="1" applyAlignment="1" applyProtection="1">
      <alignment vertical="center" shrinkToFit="1"/>
    </xf>
    <xf numFmtId="0" fontId="1" fillId="3" borderId="51" xfId="3" applyFont="1" applyFill="1" applyBorder="1" applyAlignment="1" applyProtection="1">
      <alignment vertical="center" shrinkToFit="1"/>
    </xf>
    <xf numFmtId="0" fontId="1" fillId="3" borderId="306" xfId="3" applyFont="1" applyFill="1" applyBorder="1" applyAlignment="1" applyProtection="1">
      <alignment vertical="center" shrinkToFit="1"/>
    </xf>
    <xf numFmtId="0" fontId="54" fillId="0" borderId="0" xfId="3" applyFont="1" applyFill="1" applyAlignment="1" applyProtection="1">
      <alignment vertical="center" shrinkToFit="1"/>
    </xf>
    <xf numFmtId="0" fontId="55" fillId="6" borderId="0" xfId="3" applyFont="1" applyFill="1" applyProtection="1">
      <alignment vertical="center"/>
    </xf>
    <xf numFmtId="0" fontId="55" fillId="6" borderId="0" xfId="3" applyFont="1" applyFill="1" applyAlignment="1" applyProtection="1">
      <alignment vertical="center" shrinkToFit="1"/>
    </xf>
    <xf numFmtId="0" fontId="54" fillId="0" borderId="0" xfId="3" applyFont="1" applyFill="1" applyAlignment="1" applyProtection="1">
      <alignment vertical="center"/>
    </xf>
    <xf numFmtId="0" fontId="1" fillId="0" borderId="0" xfId="3" applyFont="1" applyFill="1" applyBorder="1" applyProtection="1">
      <alignment vertical="center"/>
    </xf>
    <xf numFmtId="0" fontId="1" fillId="0" borderId="0" xfId="3" applyFill="1" applyBorder="1" applyProtection="1">
      <alignment vertical="center"/>
    </xf>
    <xf numFmtId="0" fontId="5" fillId="6" borderId="0" xfId="3" applyFont="1" applyFill="1" applyBorder="1" applyAlignment="1" applyProtection="1">
      <alignment vertical="center"/>
    </xf>
    <xf numFmtId="187" fontId="1" fillId="6" borderId="279" xfId="3" applyNumberFormat="1" applyFill="1" applyBorder="1" applyAlignment="1" applyProtection="1">
      <alignment vertical="center" shrinkToFit="1"/>
    </xf>
    <xf numFmtId="188" fontId="1" fillId="6" borderId="51" xfId="3" applyNumberFormat="1" applyFont="1" applyFill="1" applyBorder="1" applyAlignment="1" applyProtection="1">
      <alignment horizontal="center" vertical="center" shrinkToFit="1"/>
    </xf>
    <xf numFmtId="0" fontId="0" fillId="6" borderId="51" xfId="3" applyFont="1" applyFill="1" applyBorder="1" applyAlignment="1" applyProtection="1">
      <alignment vertical="center" shrinkToFit="1"/>
    </xf>
    <xf numFmtId="0" fontId="1" fillId="6" borderId="292" xfId="3" applyFill="1" applyBorder="1" applyAlignment="1" applyProtection="1">
      <alignment vertical="center" shrinkToFit="1"/>
    </xf>
    <xf numFmtId="0" fontId="0" fillId="0" borderId="9" xfId="3" applyFont="1" applyFill="1" applyBorder="1" applyAlignment="1" applyProtection="1">
      <alignment vertical="center" shrinkToFit="1"/>
      <protection locked="0"/>
    </xf>
    <xf numFmtId="0" fontId="0" fillId="13" borderId="49" xfId="3" applyFont="1" applyFill="1" applyBorder="1" applyAlignment="1" applyProtection="1">
      <alignment vertical="center" shrinkToFit="1"/>
      <protection locked="0"/>
    </xf>
    <xf numFmtId="0" fontId="0" fillId="0" borderId="49" xfId="3" applyFont="1" applyFill="1" applyBorder="1" applyAlignment="1" applyProtection="1">
      <alignment vertical="center" shrinkToFit="1"/>
      <protection locked="0"/>
    </xf>
    <xf numFmtId="0" fontId="28" fillId="0" borderId="192" xfId="0" applyFont="1" applyBorder="1" applyAlignment="1" applyProtection="1">
      <alignment horizontal="center" vertical="center" wrapText="1"/>
    </xf>
    <xf numFmtId="187" fontId="1" fillId="14" borderId="24" xfId="3" applyNumberFormat="1" applyFill="1" applyBorder="1" applyAlignment="1" applyProtection="1">
      <alignment vertical="center" shrinkToFit="1"/>
    </xf>
    <xf numFmtId="188" fontId="1" fillId="14" borderId="9" xfId="3" applyNumberFormat="1" applyFont="1" applyFill="1" applyBorder="1" applyAlignment="1" applyProtection="1">
      <alignment horizontal="center" vertical="center" shrinkToFit="1"/>
    </xf>
    <xf numFmtId="187" fontId="1" fillId="15" borderId="57" xfId="3" applyNumberFormat="1" applyFill="1" applyBorder="1" applyAlignment="1" applyProtection="1">
      <alignment vertical="center" shrinkToFit="1"/>
    </xf>
    <xf numFmtId="188" fontId="0" fillId="15" borderId="45" xfId="3" applyNumberFormat="1" applyFont="1" applyFill="1" applyBorder="1" applyAlignment="1" applyProtection="1">
      <alignment horizontal="center" vertical="center" shrinkToFit="1"/>
    </xf>
    <xf numFmtId="0" fontId="0" fillId="15" borderId="9" xfId="3" applyFont="1" applyFill="1" applyBorder="1" applyAlignment="1" applyProtection="1">
      <alignment vertical="center" shrinkToFit="1"/>
      <protection locked="0"/>
    </xf>
    <xf numFmtId="0" fontId="1" fillId="15" borderId="282" xfId="3" applyFill="1" applyBorder="1" applyAlignment="1" applyProtection="1">
      <alignment vertical="center" shrinkToFit="1"/>
      <protection locked="0"/>
    </xf>
    <xf numFmtId="187" fontId="1" fillId="15" borderId="279" xfId="3" applyNumberFormat="1" applyFill="1" applyBorder="1" applyAlignment="1" applyProtection="1">
      <alignment vertical="center" shrinkToFit="1"/>
    </xf>
    <xf numFmtId="188" fontId="1" fillId="15" borderId="51" xfId="3" applyNumberFormat="1" applyFont="1" applyFill="1" applyBorder="1" applyAlignment="1" applyProtection="1">
      <alignment horizontal="center" vertical="center" shrinkToFit="1"/>
    </xf>
    <xf numFmtId="0" fontId="0" fillId="15" borderId="51" xfId="3" applyFont="1" applyFill="1" applyBorder="1" applyAlignment="1" applyProtection="1">
      <alignment vertical="center" shrinkToFit="1"/>
    </xf>
    <xf numFmtId="0" fontId="1" fillId="15" borderId="292" xfId="3" applyFill="1" applyBorder="1" applyAlignment="1" applyProtection="1">
      <alignment vertical="center" shrinkToFit="1"/>
    </xf>
    <xf numFmtId="0" fontId="50" fillId="0" borderId="54" xfId="0" applyFont="1" applyBorder="1" applyAlignment="1">
      <alignment horizontal="center" vertical="center"/>
    </xf>
    <xf numFmtId="0" fontId="50" fillId="0" borderId="4" xfId="0" applyFont="1" applyBorder="1" applyAlignment="1">
      <alignment horizontal="center" vertical="center"/>
    </xf>
    <xf numFmtId="0" fontId="50" fillId="0" borderId="46" xfId="0" applyFont="1" applyBorder="1" applyAlignment="1">
      <alignment horizontal="center" vertical="center"/>
    </xf>
    <xf numFmtId="0" fontId="50" fillId="0" borderId="48" xfId="0" applyFont="1" applyBorder="1" applyAlignment="1">
      <alignment horizontal="center" vertical="center"/>
    </xf>
    <xf numFmtId="0" fontId="50" fillId="0" borderId="11" xfId="0" applyFont="1" applyBorder="1" applyAlignment="1">
      <alignment horizontal="center" vertical="center"/>
    </xf>
    <xf numFmtId="0" fontId="50" fillId="0" borderId="72" xfId="0" applyFont="1" applyBorder="1" applyAlignment="1">
      <alignment horizontal="center" vertical="center"/>
    </xf>
    <xf numFmtId="0" fontId="0" fillId="0" borderId="4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15" fillId="0" borderId="4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49" fontId="15" fillId="0" borderId="0" xfId="0" applyNumberFormat="1" applyFont="1" applyBorder="1" applyAlignment="1">
      <alignment horizontal="left" vertical="center" wrapText="1"/>
    </xf>
    <xf numFmtId="0" fontId="15" fillId="0" borderId="41" xfId="0" applyFont="1" applyBorder="1" applyAlignment="1">
      <alignment horizontal="center" vertical="center" wrapText="1"/>
    </xf>
    <xf numFmtId="0" fontId="15" fillId="6" borderId="49"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72" xfId="0" applyFont="1" applyBorder="1" applyAlignment="1">
      <alignment horizontal="center" vertical="center" wrapText="1"/>
    </xf>
    <xf numFmtId="0" fontId="15" fillId="6" borderId="48"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72" xfId="0" applyFont="1" applyFill="1" applyBorder="1" applyAlignment="1">
      <alignment horizontal="center" vertical="center" wrapText="1"/>
    </xf>
    <xf numFmtId="0" fontId="15" fillId="7" borderId="49"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0" borderId="45" xfId="0" applyFont="1" applyBorder="1" applyAlignment="1">
      <alignment vertical="center" wrapText="1"/>
    </xf>
    <xf numFmtId="0" fontId="15" fillId="0" borderId="35" xfId="0" applyFont="1" applyBorder="1" applyAlignment="1">
      <alignment vertical="center" wrapText="1"/>
    </xf>
    <xf numFmtId="0" fontId="15" fillId="0" borderId="9" xfId="0" applyFont="1" applyBorder="1" applyAlignment="1">
      <alignment horizontal="center"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9"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xf>
    <xf numFmtId="49" fontId="15" fillId="0" borderId="0" xfId="0" applyNumberFormat="1" applyFont="1" applyBorder="1" applyAlignment="1">
      <alignment horizontal="left" vertical="top" wrapText="1"/>
    </xf>
    <xf numFmtId="0" fontId="15" fillId="0" borderId="54" xfId="0" applyFont="1" applyBorder="1" applyAlignment="1">
      <alignment horizontal="center" vertical="center" wrapText="1"/>
    </xf>
    <xf numFmtId="0" fontId="15" fillId="0" borderId="272" xfId="0" applyFont="1" applyBorder="1" applyAlignment="1">
      <alignment horizontal="center" vertical="center" wrapText="1"/>
    </xf>
    <xf numFmtId="0" fontId="15" fillId="0" borderId="273" xfId="0" applyFont="1" applyBorder="1" applyAlignment="1">
      <alignment horizontal="center" vertical="center" wrapText="1"/>
    </xf>
    <xf numFmtId="0" fontId="15" fillId="0" borderId="9" xfId="0" applyFont="1" applyBorder="1" applyAlignment="1">
      <alignment vertical="center" wrapText="1"/>
    </xf>
    <xf numFmtId="0" fontId="24" fillId="0" borderId="111"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14" xfId="0" applyFont="1" applyBorder="1" applyAlignment="1" applyProtection="1">
      <alignment horizontal="left" vertical="center"/>
      <protection locked="0"/>
    </xf>
    <xf numFmtId="0" fontId="24" fillId="0" borderId="122" xfId="0" applyFont="1" applyBorder="1" applyAlignment="1" applyProtection="1">
      <alignment horizontal="left" vertical="center"/>
      <protection locked="0"/>
    </xf>
    <xf numFmtId="0" fontId="24" fillId="0" borderId="264" xfId="0" applyFont="1" applyBorder="1" applyAlignment="1" applyProtection="1">
      <alignment horizontal="center" vertical="center"/>
    </xf>
    <xf numFmtId="0" fontId="24" fillId="0" borderId="265" xfId="0" applyFont="1" applyBorder="1" applyAlignment="1" applyProtection="1">
      <alignment horizontal="center" vertical="center"/>
    </xf>
    <xf numFmtId="0" fontId="24" fillId="0" borderId="122" xfId="0" applyFont="1" applyBorder="1" applyAlignment="1" applyProtection="1">
      <alignment horizontal="center" vertical="center"/>
    </xf>
    <xf numFmtId="0" fontId="24" fillId="0" borderId="264"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119" xfId="0" applyFont="1" applyBorder="1" applyAlignment="1" applyProtection="1">
      <alignment horizontal="center" vertical="center"/>
      <protection locked="0"/>
    </xf>
    <xf numFmtId="0" fontId="24" fillId="0" borderId="265" xfId="0" applyFont="1" applyBorder="1" applyAlignment="1" applyProtection="1">
      <alignment horizontal="center" vertical="center"/>
      <protection locked="0"/>
    </xf>
    <xf numFmtId="0" fontId="24" fillId="0" borderId="111" xfId="0" applyFont="1" applyBorder="1" applyAlignment="1" applyProtection="1">
      <alignment horizontal="left" vertical="center"/>
      <protection locked="0"/>
    </xf>
    <xf numFmtId="0" fontId="24" fillId="0" borderId="27" xfId="0" applyFont="1" applyBorder="1" applyAlignment="1" applyProtection="1">
      <alignment horizontal="center" vertical="center"/>
    </xf>
    <xf numFmtId="0" fontId="24" fillId="0" borderId="263" xfId="0" applyFont="1" applyBorder="1" applyAlignment="1" applyProtection="1">
      <alignment horizontal="left" vertical="center"/>
      <protection locked="0"/>
    </xf>
    <xf numFmtId="0" fontId="24" fillId="0" borderId="264" xfId="0" applyFont="1" applyBorder="1" applyAlignment="1" applyProtection="1">
      <alignment horizontal="left" vertical="center"/>
      <protection locked="0"/>
    </xf>
    <xf numFmtId="0" fontId="23" fillId="0" borderId="0" xfId="0" applyFont="1" applyAlignment="1" applyProtection="1">
      <alignment horizontal="center" vertical="center"/>
    </xf>
    <xf numFmtId="0" fontId="0" fillId="0" borderId="0" xfId="0" applyAlignment="1" applyProtection="1">
      <alignment vertical="center"/>
    </xf>
    <xf numFmtId="0" fontId="24" fillId="0" borderId="102"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15" xfId="0" applyFont="1" applyBorder="1" applyAlignment="1" applyProtection="1">
      <alignment horizontal="left" vertical="center"/>
      <protection locked="0"/>
    </xf>
    <xf numFmtId="0" fontId="24" fillId="0" borderId="102" xfId="0" applyFont="1" applyBorder="1" applyAlignment="1" applyProtection="1">
      <alignment horizontal="left" vertical="center"/>
      <protection locked="0"/>
    </xf>
    <xf numFmtId="0" fontId="24" fillId="0" borderId="112" xfId="0" applyFont="1" applyBorder="1" applyAlignment="1" applyProtection="1">
      <alignment horizontal="left" vertical="center"/>
      <protection locked="0"/>
    </xf>
    <xf numFmtId="0" fontId="24" fillId="0" borderId="266" xfId="0" applyFont="1" applyBorder="1" applyAlignment="1" applyProtection="1">
      <alignment horizontal="center" vertical="center"/>
    </xf>
    <xf numFmtId="0" fontId="24" fillId="0" borderId="156" xfId="0" applyFont="1" applyBorder="1" applyAlignment="1" applyProtection="1">
      <alignment horizontal="center" vertical="center"/>
    </xf>
    <xf numFmtId="0" fontId="24" fillId="0" borderId="267" xfId="0" applyFont="1" applyBorder="1" applyAlignment="1" applyProtection="1">
      <alignment horizontal="left" vertical="center"/>
      <protection locked="0"/>
    </xf>
    <xf numFmtId="0" fontId="24" fillId="0" borderId="266" xfId="0" applyFont="1" applyBorder="1" applyAlignment="1" applyProtection="1">
      <alignment horizontal="left" vertical="center"/>
      <protection locked="0"/>
    </xf>
    <xf numFmtId="0" fontId="24" fillId="0" borderId="114" xfId="0" applyFont="1" applyBorder="1" applyAlignment="1" applyProtection="1">
      <alignment horizontal="center" vertical="center"/>
    </xf>
    <xf numFmtId="0" fontId="24" fillId="0" borderId="113" xfId="0" applyFont="1" applyBorder="1" applyAlignment="1" applyProtection="1">
      <alignment horizontal="center" vertical="center"/>
    </xf>
    <xf numFmtId="0" fontId="24" fillId="0" borderId="17" xfId="0" applyFont="1" applyBorder="1" applyAlignment="1" applyProtection="1">
      <alignment horizontal="left" vertical="center"/>
      <protection locked="0"/>
    </xf>
    <xf numFmtId="0" fontId="24" fillId="0" borderId="188" xfId="0" applyFont="1" applyBorder="1" applyAlignment="1" applyProtection="1">
      <alignment horizontal="left" vertical="center"/>
      <protection locked="0"/>
    </xf>
    <xf numFmtId="0" fontId="24" fillId="0" borderId="49" xfId="0" applyFont="1" applyBorder="1" applyAlignment="1" applyProtection="1">
      <alignment horizontal="center" vertical="center" shrinkToFit="1"/>
    </xf>
    <xf numFmtId="0" fontId="24" fillId="0" borderId="1" xfId="0" applyFont="1" applyBorder="1" applyAlignment="1" applyProtection="1">
      <alignment horizontal="center" vertical="center" shrinkToFit="1"/>
    </xf>
    <xf numFmtId="180" fontId="25" fillId="0" borderId="45" xfId="0" applyNumberFormat="1" applyFont="1" applyBorder="1" applyAlignment="1" applyProtection="1">
      <alignment horizontal="left" vertical="center"/>
    </xf>
    <xf numFmtId="180" fontId="25" fillId="0" borderId="48" xfId="0" applyNumberFormat="1" applyFont="1" applyBorder="1" applyAlignment="1" applyProtection="1">
      <alignment horizontal="left" vertical="center"/>
    </xf>
    <xf numFmtId="0" fontId="24" fillId="0" borderId="9" xfId="0" applyFont="1" applyBorder="1" applyAlignment="1" applyProtection="1">
      <alignment horizontal="center" vertical="center"/>
    </xf>
    <xf numFmtId="0" fontId="24" fillId="0" borderId="49"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54"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8"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9" xfId="0" applyFont="1" applyBorder="1" applyAlignment="1" applyProtection="1">
      <alignment horizontal="center" vertical="center" wrapText="1"/>
      <protection locked="0"/>
    </xf>
    <xf numFmtId="0" fontId="24" fillId="0" borderId="34" xfId="0" applyFont="1" applyBorder="1" applyAlignment="1" applyProtection="1">
      <alignment horizontal="center" vertical="center"/>
      <protection locked="0"/>
    </xf>
    <xf numFmtId="0" fontId="26" fillId="0" borderId="34" xfId="0" applyFont="1" applyBorder="1" applyAlignment="1" applyProtection="1">
      <alignment horizontal="left" vertical="center" wrapText="1"/>
      <protection locked="0"/>
    </xf>
    <xf numFmtId="0" fontId="26" fillId="0" borderId="9" xfId="0" applyFont="1" applyBorder="1" applyAlignment="1" applyProtection="1">
      <alignment horizontal="left" vertical="top" wrapText="1"/>
      <protection locked="0"/>
    </xf>
    <xf numFmtId="0" fontId="24" fillId="0" borderId="9" xfId="0" applyFont="1" applyBorder="1" applyAlignment="1" applyProtection="1">
      <alignment horizontal="center" vertical="center"/>
      <protection locked="0"/>
    </xf>
    <xf numFmtId="0" fontId="24" fillId="0" borderId="24" xfId="0" applyFont="1" applyBorder="1" applyAlignment="1" applyProtection="1">
      <alignment horizontal="center" vertical="center" shrinkToFit="1"/>
    </xf>
    <xf numFmtId="180" fontId="27" fillId="0" borderId="49" xfId="0" applyNumberFormat="1" applyFont="1" applyBorder="1" applyAlignment="1" applyProtection="1">
      <alignment horizontal="center" vertical="center"/>
    </xf>
    <xf numFmtId="180" fontId="27" fillId="0" borderId="24" xfId="0" applyNumberFormat="1" applyFont="1" applyBorder="1" applyAlignment="1" applyProtection="1">
      <alignment horizontal="center" vertical="center"/>
    </xf>
    <xf numFmtId="180" fontId="26" fillId="0" borderId="49" xfId="0" applyNumberFormat="1" applyFont="1" applyBorder="1" applyAlignment="1" applyProtection="1">
      <alignment horizontal="left" vertical="center"/>
    </xf>
    <xf numFmtId="180" fontId="26" fillId="0" borderId="1" xfId="0" applyNumberFormat="1" applyFont="1" applyBorder="1" applyAlignment="1" applyProtection="1">
      <alignment horizontal="left" vertical="center"/>
    </xf>
    <xf numFmtId="180" fontId="26" fillId="0" borderId="24" xfId="0" applyNumberFormat="1" applyFont="1" applyBorder="1" applyAlignment="1" applyProtection="1">
      <alignment horizontal="left"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38"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48" xfId="0" applyBorder="1" applyAlignment="1" applyProtection="1">
      <alignment horizontal="center" vertical="center"/>
    </xf>
    <xf numFmtId="0" fontId="0" fillId="0" borderId="11" xfId="0" applyBorder="1" applyAlignment="1" applyProtection="1">
      <alignment horizontal="center" vertical="center"/>
    </xf>
    <xf numFmtId="0" fontId="24" fillId="0" borderId="49"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4" xfId="0" applyBorder="1" applyAlignment="1" applyProtection="1">
      <alignment vertical="center"/>
      <protection locked="0"/>
    </xf>
    <xf numFmtId="0" fontId="29" fillId="0" borderId="49" xfId="4" applyBorder="1" applyAlignment="1" applyProtection="1">
      <alignment vertical="center"/>
      <protection locked="0"/>
    </xf>
    <xf numFmtId="0" fontId="0" fillId="0" borderId="31" xfId="0" applyBorder="1" applyAlignment="1">
      <alignment vertical="center"/>
    </xf>
    <xf numFmtId="0" fontId="1" fillId="0" borderId="43"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2" xfId="0" applyBorder="1" applyAlignment="1">
      <alignment horizontal="center" vertical="center"/>
    </xf>
    <xf numFmtId="0" fontId="17" fillId="0" borderId="0" xfId="0" applyFont="1" applyAlignment="1">
      <alignment vertical="center" shrinkToFit="1"/>
    </xf>
    <xf numFmtId="0" fontId="9" fillId="0" borderId="0" xfId="0" applyFont="1" applyAlignment="1">
      <alignment vertical="center"/>
    </xf>
    <xf numFmtId="0" fontId="0" fillId="0" borderId="23" xfId="0" applyBorder="1" applyAlignment="1">
      <alignment horizontal="center" vertical="center"/>
    </xf>
    <xf numFmtId="0" fontId="0" fillId="0" borderId="85" xfId="0" applyBorder="1" applyAlignment="1">
      <alignment horizontal="center" vertical="center"/>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107" xfId="0" applyBorder="1" applyAlignment="1">
      <alignment horizontal="left" vertical="center" wrapText="1"/>
    </xf>
    <xf numFmtId="0" fontId="0" fillId="0" borderId="201" xfId="0" applyBorder="1" applyAlignment="1">
      <alignment horizontal="left" vertical="center" wrapText="1"/>
    </xf>
    <xf numFmtId="0" fontId="0" fillId="0" borderId="199" xfId="0" applyBorder="1" applyAlignment="1">
      <alignment horizontal="left" vertical="center" wrapText="1"/>
    </xf>
    <xf numFmtId="0" fontId="0" fillId="0" borderId="200" xfId="0" applyBorder="1" applyAlignment="1">
      <alignment horizontal="left" vertical="center" wrapText="1"/>
    </xf>
    <xf numFmtId="0" fontId="4" fillId="0" borderId="0" xfId="0" applyFont="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96" xfId="0" applyBorder="1" applyAlignment="1">
      <alignment horizontal="center" vertical="center" wrapText="1"/>
    </xf>
    <xf numFmtId="0" fontId="0" fillId="0" borderId="34" xfId="0" applyBorder="1" applyAlignment="1">
      <alignment horizontal="center" vertical="center"/>
    </xf>
    <xf numFmtId="0" fontId="0" fillId="0" borderId="197" xfId="0" applyBorder="1" applyAlignment="1">
      <alignment horizontal="center" vertical="center"/>
    </xf>
    <xf numFmtId="0" fontId="0" fillId="0" borderId="25" xfId="0" applyBorder="1" applyAlignment="1">
      <alignment horizontal="center" vertical="center"/>
    </xf>
    <xf numFmtId="0" fontId="0" fillId="0" borderId="80" xfId="0" applyBorder="1" applyAlignment="1">
      <alignment horizontal="center" vertical="center"/>
    </xf>
    <xf numFmtId="0" fontId="0" fillId="0" borderId="202" xfId="0" applyBorder="1" applyAlignment="1">
      <alignment horizontal="center" vertical="center" wrapText="1"/>
    </xf>
    <xf numFmtId="0" fontId="0" fillId="0" borderId="203" xfId="0" applyBorder="1" applyAlignment="1">
      <alignment horizontal="center" vertical="center" wrapText="1"/>
    </xf>
    <xf numFmtId="0" fontId="0" fillId="0" borderId="271" xfId="0" applyBorder="1" applyAlignment="1">
      <alignment horizontal="center" vertical="center" wrapText="1"/>
    </xf>
    <xf numFmtId="0" fontId="0" fillId="0" borderId="105" xfId="0" applyFont="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0" xfId="0" applyFont="1" applyBorder="1" applyAlignment="1">
      <alignment horizontal="left" vertical="center" wrapText="1"/>
    </xf>
    <xf numFmtId="0" fontId="0" fillId="0" borderId="198" xfId="0" applyFont="1" applyBorder="1" applyAlignment="1">
      <alignment horizontal="left" vertical="center" wrapText="1"/>
    </xf>
    <xf numFmtId="0" fontId="0" fillId="0" borderId="201" xfId="0" applyFont="1" applyBorder="1" applyAlignment="1">
      <alignment horizontal="left" vertical="center" wrapText="1"/>
    </xf>
    <xf numFmtId="0" fontId="0" fillId="0" borderId="199" xfId="0" applyFont="1" applyBorder="1" applyAlignment="1">
      <alignment horizontal="left" vertical="center" wrapText="1"/>
    </xf>
    <xf numFmtId="0" fontId="0" fillId="0" borderId="200" xfId="0" applyFont="1" applyBorder="1" applyAlignment="1">
      <alignment horizontal="left" vertical="center" wrapText="1"/>
    </xf>
    <xf numFmtId="0" fontId="0" fillId="0" borderId="211" xfId="0" applyBorder="1" applyAlignment="1">
      <alignment horizontal="left" vertical="center" wrapText="1"/>
    </xf>
    <xf numFmtId="0" fontId="0" fillId="0" borderId="209" xfId="0" applyBorder="1" applyAlignment="1">
      <alignment horizontal="left" vertical="center" wrapText="1"/>
    </xf>
    <xf numFmtId="0" fontId="0" fillId="0" borderId="210" xfId="0" applyBorder="1" applyAlignment="1">
      <alignment horizontal="left" vertical="center" wrapText="1"/>
    </xf>
    <xf numFmtId="0" fontId="0" fillId="0" borderId="221" xfId="0" applyBorder="1" applyAlignment="1">
      <alignment horizontal="center" vertical="center" wrapText="1"/>
    </xf>
    <xf numFmtId="0" fontId="0" fillId="0" borderId="41" xfId="0"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24" fillId="0" borderId="34"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242" xfId="0" applyFont="1" applyBorder="1" applyAlignment="1" applyProtection="1">
      <alignment horizontal="center" vertical="center"/>
    </xf>
    <xf numFmtId="0" fontId="24" fillId="0" borderId="243" xfId="0" applyFont="1" applyBorder="1" applyAlignment="1" applyProtection="1">
      <alignment horizontal="center" vertical="center"/>
    </xf>
    <xf numFmtId="0" fontId="24" fillId="0" borderId="78"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77" xfId="0" applyFont="1" applyBorder="1" applyAlignment="1" applyProtection="1">
      <alignment horizontal="left" vertical="center" wrapText="1"/>
      <protection locked="0"/>
    </xf>
    <xf numFmtId="0" fontId="24" fillId="0" borderId="78" xfId="0" applyFont="1" applyBorder="1" applyAlignment="1" applyProtection="1">
      <alignment horizontal="left" vertical="center" wrapText="1"/>
      <protection locked="0"/>
    </xf>
    <xf numFmtId="0" fontId="24" fillId="0" borderId="79" xfId="0" applyFont="1" applyBorder="1" applyAlignment="1" applyProtection="1">
      <alignment horizontal="left" vertical="center" wrapText="1"/>
      <protection locked="0"/>
    </xf>
    <xf numFmtId="0" fontId="24" fillId="11" borderId="230" xfId="0" applyFont="1" applyFill="1" applyBorder="1" applyAlignment="1" applyProtection="1">
      <alignment horizontal="center" vertical="center" wrapText="1"/>
      <protection locked="0"/>
    </xf>
    <xf numFmtId="0" fontId="24" fillId="11" borderId="231" xfId="0" applyFont="1" applyFill="1" applyBorder="1" applyAlignment="1" applyProtection="1">
      <alignment horizontal="center" vertical="center" wrapText="1"/>
      <protection locked="0"/>
    </xf>
    <xf numFmtId="0" fontId="24" fillId="11" borderId="240" xfId="0" applyFont="1" applyFill="1" applyBorder="1" applyAlignment="1" applyProtection="1">
      <alignment horizontal="center" vertical="center" wrapText="1"/>
      <protection locked="0"/>
    </xf>
    <xf numFmtId="0" fontId="24" fillId="0" borderId="207" xfId="0" applyFont="1" applyBorder="1" applyAlignment="1" applyProtection="1">
      <alignment horizontal="left" vertical="center" wrapText="1"/>
      <protection locked="0"/>
    </xf>
    <xf numFmtId="0" fontId="24" fillId="0" borderId="229"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24" fillId="0" borderId="46" xfId="0" applyFont="1" applyBorder="1" applyAlignment="1" applyProtection="1">
      <alignment horizontal="center" vertical="center"/>
    </xf>
    <xf numFmtId="0" fontId="24" fillId="0" borderId="65"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6" borderId="286" xfId="0" applyFont="1" applyFill="1" applyBorder="1" applyAlignment="1" applyProtection="1">
      <alignment horizontal="left" vertical="center" wrapText="1"/>
      <protection locked="0"/>
    </xf>
    <xf numFmtId="0" fontId="24" fillId="12" borderId="286"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23" fillId="0" borderId="0" xfId="0" applyFont="1" applyBorder="1" applyAlignment="1" applyProtection="1">
      <alignment vertical="center"/>
    </xf>
    <xf numFmtId="0" fontId="23" fillId="0" borderId="0" xfId="0" applyFont="1" applyBorder="1" applyAlignment="1">
      <alignment horizontal="center" vertical="center"/>
    </xf>
    <xf numFmtId="0" fontId="24" fillId="0" borderId="54" xfId="0" applyNumberFormat="1" applyFont="1" applyBorder="1" applyAlignment="1" applyProtection="1">
      <alignment horizontal="center" vertical="center"/>
    </xf>
    <xf numFmtId="0" fontId="24" fillId="0" borderId="4" xfId="0" applyNumberFormat="1" applyFont="1" applyBorder="1" applyAlignment="1" applyProtection="1">
      <alignment horizontal="center" vertical="center"/>
    </xf>
    <xf numFmtId="0" fontId="24" fillId="0" borderId="46" xfId="0" applyNumberFormat="1" applyFont="1" applyBorder="1" applyAlignment="1" applyProtection="1">
      <alignment horizontal="center" vertical="center"/>
    </xf>
    <xf numFmtId="0" fontId="24" fillId="0" borderId="49" xfId="0" applyFont="1" applyBorder="1" applyAlignment="1" applyProtection="1">
      <alignment horizontal="center" vertical="center" wrapText="1"/>
    </xf>
    <xf numFmtId="0" fontId="24" fillId="0" borderId="58" xfId="0" applyFont="1" applyBorder="1" applyAlignment="1" applyProtection="1">
      <alignment horizontal="center" vertical="center"/>
    </xf>
    <xf numFmtId="31" fontId="24" fillId="0" borderId="77" xfId="0" applyNumberFormat="1" applyFont="1" applyBorder="1" applyAlignment="1" applyProtection="1">
      <alignment horizontal="left" vertical="center" wrapText="1"/>
      <protection locked="0"/>
    </xf>
    <xf numFmtId="31" fontId="24" fillId="0" borderId="78" xfId="0" applyNumberFormat="1" applyFont="1" applyBorder="1" applyAlignment="1" applyProtection="1">
      <alignment horizontal="left" vertical="center" wrapText="1"/>
      <protection locked="0"/>
    </xf>
    <xf numFmtId="31" fontId="24" fillId="0" borderId="79" xfId="0" applyNumberFormat="1" applyFont="1" applyBorder="1" applyAlignment="1" applyProtection="1">
      <alignment horizontal="left" vertical="center" wrapText="1"/>
      <protection locked="0"/>
    </xf>
    <xf numFmtId="0" fontId="24" fillId="0" borderId="48" xfId="0" applyFont="1" applyBorder="1" applyAlignment="1" applyProtection="1">
      <alignment horizontal="center" vertical="center" wrapText="1"/>
      <protection locked="0"/>
    </xf>
    <xf numFmtId="0" fontId="24" fillId="0" borderId="72" xfId="0" applyFont="1" applyBorder="1" applyAlignment="1" applyProtection="1">
      <alignment horizontal="center" vertical="center" wrapText="1"/>
      <protection locked="0"/>
    </xf>
    <xf numFmtId="0" fontId="24" fillId="0" borderId="228" xfId="0" applyFont="1" applyBorder="1" applyAlignment="1" applyProtection="1">
      <alignment horizontal="center" vertical="center"/>
    </xf>
    <xf numFmtId="0" fontId="24" fillId="0" borderId="169" xfId="0" applyFont="1" applyBorder="1" applyAlignment="1" applyProtection="1">
      <alignment horizontal="center" vertical="center"/>
    </xf>
    <xf numFmtId="0" fontId="24" fillId="0" borderId="236" xfId="0" applyFont="1" applyBorder="1" applyAlignment="1" applyProtection="1">
      <alignment horizontal="left" vertical="center" wrapText="1"/>
      <protection locked="0"/>
    </xf>
    <xf numFmtId="0" fontId="24" fillId="0" borderId="234" xfId="0" applyFont="1" applyBorder="1" applyAlignment="1" applyProtection="1">
      <alignment horizontal="left" vertical="center" wrapText="1"/>
      <protection locked="0"/>
    </xf>
    <xf numFmtId="0" fontId="24" fillId="0" borderId="235" xfId="0" applyFont="1" applyBorder="1" applyAlignment="1" applyProtection="1">
      <alignment horizontal="right" vertical="center" wrapText="1"/>
      <protection locked="0"/>
    </xf>
    <xf numFmtId="0" fontId="24" fillId="0" borderId="237" xfId="0" applyFont="1" applyBorder="1" applyAlignment="1" applyProtection="1">
      <alignment horizontal="right" vertical="center" wrapText="1"/>
      <protection locked="0"/>
    </xf>
    <xf numFmtId="0" fontId="24" fillId="0" borderId="58" xfId="0" applyFont="1" applyBorder="1" applyAlignment="1" applyProtection="1">
      <alignment horizontal="center" vertical="center" wrapText="1"/>
    </xf>
    <xf numFmtId="0" fontId="24" fillId="0" borderId="204" xfId="0" applyFont="1" applyBorder="1" applyAlignment="1" applyProtection="1">
      <alignment horizontal="left" vertical="center" wrapText="1"/>
      <protection locked="0"/>
    </xf>
    <xf numFmtId="0" fontId="24" fillId="0" borderId="205" xfId="0" applyFont="1" applyBorder="1" applyAlignment="1" applyProtection="1">
      <alignment horizontal="left" vertical="center" wrapText="1"/>
      <protection locked="0"/>
    </xf>
    <xf numFmtId="0" fontId="24" fillId="0" borderId="206" xfId="0" applyFont="1" applyBorder="1" applyAlignment="1" applyProtection="1">
      <alignment horizontal="left" vertical="center" wrapText="1"/>
      <protection locked="0"/>
    </xf>
    <xf numFmtId="0" fontId="24" fillId="0" borderId="211" xfId="0" applyFont="1" applyBorder="1" applyAlignment="1" applyProtection="1">
      <alignment horizontal="left" vertical="center"/>
    </xf>
    <xf numFmtId="0" fontId="24" fillId="0" borderId="209" xfId="0" applyFont="1" applyBorder="1" applyAlignment="1" applyProtection="1">
      <alignment horizontal="left" vertical="center"/>
    </xf>
    <xf numFmtId="0" fontId="24" fillId="0" borderId="210" xfId="0" applyFont="1" applyBorder="1" applyAlignment="1" applyProtection="1">
      <alignment horizontal="left" vertical="center"/>
    </xf>
    <xf numFmtId="0" fontId="24" fillId="11" borderId="241" xfId="0" applyFont="1" applyFill="1" applyBorder="1" applyAlignment="1" applyProtection="1">
      <alignment horizontal="center" vertical="center" wrapText="1"/>
      <protection locked="0"/>
    </xf>
    <xf numFmtId="0" fontId="24" fillId="11" borderId="239" xfId="0" applyFont="1" applyFill="1" applyBorder="1" applyAlignment="1" applyProtection="1">
      <alignment horizontal="center" vertical="center" wrapText="1"/>
      <protection locked="0"/>
    </xf>
    <xf numFmtId="0" fontId="24" fillId="6" borderId="49"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4" fillId="6" borderId="54" xfId="0" applyFont="1" applyFill="1" applyBorder="1" applyAlignment="1" applyProtection="1">
      <alignment horizontal="left" vertical="center" wrapText="1"/>
      <protection locked="0"/>
    </xf>
    <xf numFmtId="0" fontId="24" fillId="6" borderId="272" xfId="0" applyFont="1" applyFill="1" applyBorder="1" applyAlignment="1" applyProtection="1">
      <alignment horizontal="left" vertical="center" wrapText="1"/>
      <protection locked="0"/>
    </xf>
    <xf numFmtId="0" fontId="24" fillId="6" borderId="273" xfId="0" applyFont="1" applyFill="1" applyBorder="1" applyAlignment="1" applyProtection="1">
      <alignment horizontal="left" vertical="center" wrapText="1"/>
      <protection locked="0"/>
    </xf>
    <xf numFmtId="0" fontId="24" fillId="6" borderId="9" xfId="0" applyFont="1" applyFill="1" applyBorder="1" applyAlignment="1" applyProtection="1">
      <alignment horizontal="center" vertical="center" wrapText="1"/>
      <protection locked="0"/>
    </xf>
    <xf numFmtId="31" fontId="24" fillId="0" borderId="45" xfId="0" applyNumberFormat="1" applyFont="1" applyBorder="1" applyAlignment="1" applyProtection="1">
      <alignment horizontal="center" vertical="center" wrapText="1"/>
      <protection locked="0"/>
    </xf>
    <xf numFmtId="31" fontId="24" fillId="0" borderId="34" xfId="0" applyNumberFormat="1" applyFont="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24" fillId="6" borderId="228" xfId="0" applyFont="1" applyFill="1" applyBorder="1" applyAlignment="1" applyProtection="1">
      <alignment horizontal="left" vertical="center" wrapText="1"/>
      <protection locked="0"/>
    </xf>
    <xf numFmtId="0" fontId="24" fillId="6" borderId="170" xfId="0" applyFont="1" applyFill="1" applyBorder="1" applyAlignment="1" applyProtection="1">
      <alignment horizontal="left" vertical="center" wrapText="1"/>
      <protection locked="0"/>
    </xf>
    <xf numFmtId="0" fontId="24" fillId="6" borderId="169" xfId="0" applyFont="1" applyFill="1" applyBorder="1" applyAlignment="1" applyProtection="1">
      <alignment horizontal="left" vertical="center" wrapText="1"/>
      <protection locked="0"/>
    </xf>
    <xf numFmtId="0" fontId="24" fillId="0" borderId="244" xfId="0" applyFont="1" applyBorder="1" applyAlignment="1" applyProtection="1">
      <alignment horizontal="center" vertical="center"/>
    </xf>
    <xf numFmtId="0" fontId="24" fillId="6" borderId="24" xfId="0" applyFont="1" applyFill="1" applyBorder="1" applyAlignment="1" applyProtection="1">
      <alignment horizontal="center" vertical="center" wrapText="1"/>
      <protection locked="0"/>
    </xf>
    <xf numFmtId="0" fontId="24" fillId="0" borderId="211" xfId="0" applyFont="1" applyBorder="1" applyAlignment="1" applyProtection="1">
      <alignment horizontal="left" vertical="center" wrapText="1"/>
    </xf>
    <xf numFmtId="0" fontId="24" fillId="0" borderId="108" xfId="0" applyFont="1" applyBorder="1" applyAlignment="1" applyProtection="1">
      <alignment horizontal="left" vertical="center" wrapText="1"/>
      <protection locked="0"/>
    </xf>
    <xf numFmtId="0" fontId="24" fillId="6" borderId="207" xfId="0" applyFont="1" applyFill="1" applyBorder="1" applyAlignment="1" applyProtection="1">
      <alignment horizontal="left" vertical="center" wrapText="1"/>
      <protection locked="0"/>
    </xf>
    <xf numFmtId="0" fontId="24" fillId="6" borderId="106" xfId="0" applyFont="1" applyFill="1" applyBorder="1" applyAlignment="1" applyProtection="1">
      <alignment horizontal="left" vertical="center" wrapText="1"/>
      <protection locked="0"/>
    </xf>
    <xf numFmtId="0" fontId="3" fillId="0" borderId="0" xfId="3" applyFont="1" applyFill="1" applyBorder="1" applyAlignment="1">
      <alignment vertical="center"/>
    </xf>
    <xf numFmtId="0" fontId="52" fillId="0" borderId="0" xfId="5" applyFont="1" applyFill="1" applyAlignment="1">
      <alignment horizontal="left" vertical="center"/>
    </xf>
    <xf numFmtId="0" fontId="26" fillId="0" borderId="70" xfId="0" applyFont="1" applyBorder="1" applyAlignment="1" applyProtection="1">
      <alignment horizontal="left" vertical="center" wrapText="1"/>
      <protection locked="0"/>
    </xf>
    <xf numFmtId="0" fontId="26" fillId="0" borderId="92" xfId="0" applyFont="1" applyBorder="1" applyAlignment="1" applyProtection="1">
      <alignment horizontal="left" vertical="center" wrapText="1"/>
      <protection locked="0"/>
    </xf>
    <xf numFmtId="0" fontId="26" fillId="0" borderId="71" xfId="0" applyFont="1" applyBorder="1" applyAlignment="1" applyProtection="1">
      <alignment horizontal="left" vertical="center" wrapText="1"/>
      <protection locked="0"/>
    </xf>
    <xf numFmtId="0" fontId="26" fillId="0" borderId="6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65" xfId="0" applyFont="1" applyBorder="1" applyAlignment="1" applyProtection="1">
      <alignment horizontal="left" vertical="center" wrapText="1"/>
      <protection locked="0"/>
    </xf>
    <xf numFmtId="0" fontId="24" fillId="0" borderId="99"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46"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textRotation="255" wrapText="1"/>
    </xf>
    <xf numFmtId="0" fontId="24" fillId="0" borderId="33" xfId="0" applyFont="1" applyBorder="1" applyAlignment="1" applyProtection="1">
      <alignment horizontal="center" vertical="center" textRotation="255" wrapText="1"/>
    </xf>
    <xf numFmtId="0" fontId="24" fillId="0" borderId="85" xfId="0" applyFont="1" applyBorder="1" applyAlignment="1" applyProtection="1">
      <alignment horizontal="center" vertical="center" textRotation="255" wrapText="1"/>
    </xf>
    <xf numFmtId="0" fontId="24" fillId="0" borderId="54"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24" fillId="0" borderId="269" xfId="0" applyFont="1" applyBorder="1" applyAlignment="1" applyProtection="1">
      <alignment horizontal="center" vertical="center"/>
    </xf>
    <xf numFmtId="0" fontId="24" fillId="0" borderId="219" xfId="0" applyFont="1" applyBorder="1" applyAlignment="1" applyProtection="1">
      <alignment horizontal="center" vertical="center"/>
    </xf>
    <xf numFmtId="0" fontId="24" fillId="0" borderId="220" xfId="0" applyFont="1" applyBorder="1" applyAlignment="1" applyProtection="1">
      <alignment horizontal="center" vertical="center"/>
    </xf>
    <xf numFmtId="0" fontId="24" fillId="0" borderId="67" xfId="0" applyFont="1" applyBorder="1" applyAlignment="1" applyProtection="1">
      <alignment horizontal="left" vertical="center" wrapText="1"/>
      <protection locked="0"/>
    </xf>
    <xf numFmtId="0" fontId="24" fillId="0" borderId="94"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12"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7"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16" xfId="0" applyFont="1" applyBorder="1" applyAlignment="1" applyProtection="1">
      <alignment horizontal="center" vertical="center"/>
      <protection locked="0"/>
    </xf>
    <xf numFmtId="0" fontId="24" fillId="0" borderId="55"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4" fillId="0" borderId="76" xfId="0" applyFont="1" applyBorder="1" applyAlignment="1" applyProtection="1">
      <alignment horizontal="center" vertical="center" shrinkToFit="1"/>
    </xf>
    <xf numFmtId="0" fontId="24" fillId="0" borderId="23" xfId="0" applyFont="1" applyBorder="1" applyAlignment="1" applyProtection="1">
      <alignment horizontal="center" vertical="center" wrapText="1"/>
    </xf>
    <xf numFmtId="0" fontId="24" fillId="0" borderId="272" xfId="0" applyFont="1" applyBorder="1" applyAlignment="1" applyProtection="1">
      <alignment horizontal="center" vertical="center" wrapText="1"/>
    </xf>
    <xf numFmtId="0" fontId="24" fillId="0" borderId="311" xfId="0" applyFont="1" applyBorder="1" applyAlignment="1" applyProtection="1">
      <alignment horizontal="center" vertical="center" wrapText="1"/>
    </xf>
    <xf numFmtId="0" fontId="24" fillId="0" borderId="92" xfId="0" applyFont="1" applyBorder="1" applyAlignment="1" applyProtection="1">
      <alignment horizontal="left" vertical="center" wrapText="1"/>
      <protection locked="0"/>
    </xf>
    <xf numFmtId="0" fontId="24" fillId="0" borderId="171" xfId="0" applyFont="1" applyBorder="1" applyAlignment="1" applyProtection="1">
      <alignment horizontal="left" vertical="center" wrapText="1"/>
      <protection locked="0"/>
    </xf>
    <xf numFmtId="0" fontId="24" fillId="0" borderId="93" xfId="0" applyFont="1" applyBorder="1" applyAlignment="1" applyProtection="1">
      <alignment vertical="center" wrapText="1"/>
    </xf>
    <xf numFmtId="0" fontId="24" fillId="0" borderId="44" xfId="0" applyFont="1" applyBorder="1" applyAlignment="1" applyProtection="1">
      <alignment vertical="center" wrapText="1"/>
    </xf>
    <xf numFmtId="0" fontId="24" fillId="0" borderId="26" xfId="0" applyFont="1" applyBorder="1" applyAlignment="1" applyProtection="1">
      <alignment horizontal="center" vertical="center"/>
    </xf>
    <xf numFmtId="0" fontId="24" fillId="0" borderId="44" xfId="0" applyFont="1" applyBorder="1" applyAlignment="1" applyProtection="1">
      <alignment horizontal="center" vertical="center"/>
    </xf>
    <xf numFmtId="0" fontId="24" fillId="0" borderId="157" xfId="0" applyFont="1" applyBorder="1" applyAlignment="1" applyProtection="1">
      <alignment horizontal="center" vertical="center"/>
    </xf>
    <xf numFmtId="0" fontId="28" fillId="0" borderId="54" xfId="0" applyFont="1" applyBorder="1" applyAlignment="1" applyProtection="1">
      <alignment horizontal="left" vertical="center" wrapText="1"/>
    </xf>
    <xf numFmtId="0" fontId="28" fillId="0" borderId="272" xfId="0" applyFont="1" applyBorder="1" applyAlignment="1" applyProtection="1">
      <alignment horizontal="left" vertical="center" wrapText="1"/>
    </xf>
    <xf numFmtId="0" fontId="28" fillId="0" borderId="311" xfId="0" applyFont="1" applyBorder="1" applyAlignment="1" applyProtection="1">
      <alignment horizontal="left" vertical="center" wrapText="1"/>
    </xf>
    <xf numFmtId="0" fontId="24" fillId="0" borderId="8" xfId="0" applyFont="1" applyBorder="1" applyAlignment="1" applyProtection="1">
      <alignment horizontal="center" vertical="center" textRotation="255" wrapText="1"/>
    </xf>
    <xf numFmtId="0" fontId="24" fillId="0" borderId="81" xfId="0" applyFont="1" applyBorder="1" applyAlignment="1" applyProtection="1">
      <alignment horizontal="center" vertical="center" textRotation="255" wrapText="1"/>
    </xf>
    <xf numFmtId="0" fontId="24" fillId="0" borderId="158" xfId="0" applyFont="1" applyBorder="1" applyAlignment="1" applyProtection="1">
      <alignment horizontal="center" vertical="center" textRotation="255" wrapText="1"/>
    </xf>
    <xf numFmtId="0" fontId="24" fillId="0" borderId="160" xfId="0" applyFont="1" applyBorder="1" applyAlignment="1" applyProtection="1">
      <alignment horizontal="center" vertical="center" textRotation="255" wrapText="1"/>
    </xf>
    <xf numFmtId="0" fontId="24" fillId="0" borderId="161" xfId="0" applyFont="1" applyBorder="1" applyAlignment="1" applyProtection="1">
      <alignment horizontal="center" vertical="center" textRotation="255" wrapText="1"/>
    </xf>
    <xf numFmtId="0" fontId="24" fillId="0" borderId="60" xfId="0" applyFont="1" applyBorder="1" applyAlignment="1" applyProtection="1">
      <alignment horizontal="center" vertical="center"/>
      <protection locked="0"/>
    </xf>
    <xf numFmtId="0" fontId="24" fillId="0" borderId="94" xfId="0" applyFont="1" applyBorder="1" applyAlignment="1" applyProtection="1">
      <alignment horizontal="center" vertical="center"/>
      <protection locked="0"/>
    </xf>
    <xf numFmtId="0" fontId="24" fillId="0" borderId="159" xfId="0" applyFont="1" applyBorder="1" applyAlignment="1" applyProtection="1">
      <alignment horizontal="center" vertical="center"/>
      <protection locked="0"/>
    </xf>
    <xf numFmtId="0" fontId="28" fillId="0" borderId="53" xfId="0" applyFont="1" applyBorder="1" applyAlignment="1" applyProtection="1">
      <alignment horizontal="center" vertical="center" wrapText="1"/>
    </xf>
    <xf numFmtId="0" fontId="28" fillId="0" borderId="66" xfId="0" applyFont="1" applyBorder="1" applyAlignment="1" applyProtection="1">
      <alignment horizontal="center" vertical="center" wrapText="1"/>
    </xf>
    <xf numFmtId="0" fontId="24" fillId="0" borderId="209" xfId="0" applyFont="1" applyBorder="1" applyAlignment="1" applyProtection="1">
      <alignment horizontal="left" vertical="center" wrapText="1"/>
    </xf>
    <xf numFmtId="0" fontId="24" fillId="0" borderId="210" xfId="0" applyFont="1" applyBorder="1" applyAlignment="1" applyProtection="1">
      <alignment horizontal="left" vertical="center" wrapText="1"/>
    </xf>
    <xf numFmtId="0" fontId="24" fillId="0" borderId="2" xfId="0" applyFont="1" applyBorder="1" applyAlignment="1" applyProtection="1">
      <alignment horizontal="center" vertical="center" shrinkToFit="1"/>
    </xf>
    <xf numFmtId="0" fontId="24" fillId="0" borderId="42" xfId="0" applyFont="1" applyBorder="1" applyAlignment="1" applyProtection="1">
      <alignment horizontal="center" vertical="center" shrinkToFit="1"/>
    </xf>
    <xf numFmtId="0" fontId="24" fillId="3" borderId="73" xfId="0" applyFont="1" applyFill="1" applyBorder="1" applyAlignment="1" applyProtection="1">
      <alignment horizontal="center" vertical="center" wrapText="1"/>
    </xf>
    <xf numFmtId="0" fontId="24" fillId="3" borderId="74" xfId="0" applyFont="1" applyFill="1" applyBorder="1" applyAlignment="1" applyProtection="1">
      <alignment horizontal="center" vertical="center" wrapText="1"/>
    </xf>
    <xf numFmtId="0" fontId="24" fillId="3" borderId="162" xfId="0" applyFont="1" applyFill="1" applyBorder="1" applyAlignment="1" applyProtection="1">
      <alignment horizontal="center" vertical="center" wrapText="1"/>
    </xf>
    <xf numFmtId="186" fontId="1" fillId="0" borderId="287" xfId="3" applyNumberFormat="1" applyFont="1" applyFill="1" applyBorder="1" applyAlignment="1" applyProtection="1">
      <alignment horizontal="center" vertical="center"/>
    </xf>
    <xf numFmtId="186" fontId="1" fillId="0" borderId="288" xfId="3" applyNumberFormat="1" applyFont="1" applyFill="1" applyBorder="1" applyAlignment="1" applyProtection="1">
      <alignment horizontal="center" vertical="center"/>
    </xf>
    <xf numFmtId="186" fontId="1" fillId="0" borderId="289" xfId="3" applyNumberFormat="1" applyFont="1" applyFill="1" applyBorder="1" applyAlignment="1" applyProtection="1">
      <alignment horizontal="center" vertical="center"/>
    </xf>
    <xf numFmtId="0" fontId="53" fillId="0" borderId="0" xfId="5" applyFont="1" applyFill="1" applyAlignment="1" applyProtection="1">
      <alignment horizontal="center" vertical="center"/>
    </xf>
    <xf numFmtId="0" fontId="53" fillId="0" borderId="0" xfId="3" applyFont="1" applyFill="1" applyBorder="1" applyAlignment="1" applyProtection="1">
      <alignment horizontal="left" vertical="center" shrinkToFit="1"/>
    </xf>
    <xf numFmtId="0" fontId="1" fillId="0" borderId="0" xfId="3" applyFont="1" applyFill="1" applyBorder="1" applyAlignment="1" applyProtection="1">
      <alignment vertical="center" shrinkToFit="1"/>
    </xf>
    <xf numFmtId="0" fontId="1" fillId="3" borderId="305" xfId="3" applyFont="1" applyFill="1" applyBorder="1" applyAlignment="1" applyProtection="1">
      <alignment horizontal="center" vertical="center" shrinkToFit="1"/>
    </xf>
    <xf numFmtId="0" fontId="1" fillId="3" borderId="50" xfId="3" applyFont="1" applyFill="1" applyBorder="1" applyAlignment="1" applyProtection="1">
      <alignment horizontal="center" vertical="center" shrinkToFit="1"/>
    </xf>
    <xf numFmtId="0" fontId="1" fillId="0" borderId="0" xfId="3" applyFont="1" applyFill="1" applyBorder="1" applyAlignment="1" applyProtection="1">
      <alignment horizontal="center" vertical="center" shrinkToFit="1"/>
    </xf>
    <xf numFmtId="0" fontId="1" fillId="3" borderId="298" xfId="3" applyFont="1" applyFill="1" applyBorder="1" applyAlignment="1" applyProtection="1">
      <alignment vertical="center" shrinkToFit="1"/>
    </xf>
    <xf numFmtId="0" fontId="1" fillId="3" borderId="299" xfId="3" applyFont="1" applyFill="1" applyBorder="1" applyAlignment="1" applyProtection="1">
      <alignment vertical="center" shrinkToFit="1"/>
    </xf>
    <xf numFmtId="0" fontId="1" fillId="3" borderId="301" xfId="3" applyFont="1" applyFill="1" applyBorder="1" applyAlignment="1" applyProtection="1">
      <alignment vertical="center" shrinkToFit="1"/>
    </xf>
    <xf numFmtId="0" fontId="1" fillId="3" borderId="71" xfId="3" applyFont="1" applyFill="1" applyBorder="1" applyAlignment="1" applyProtection="1">
      <alignment vertical="center" shrinkToFit="1"/>
    </xf>
    <xf numFmtId="187" fontId="1" fillId="13" borderId="98" xfId="3" applyNumberFormat="1" applyFill="1" applyBorder="1" applyAlignment="1" applyProtection="1">
      <alignment horizontal="center" vertical="center" shrinkToFit="1"/>
    </xf>
    <xf numFmtId="187" fontId="1" fillId="13" borderId="1" xfId="3" applyNumberFormat="1" applyFill="1" applyBorder="1" applyAlignment="1" applyProtection="1">
      <alignment horizontal="center" vertical="center" shrinkToFit="1"/>
    </xf>
    <xf numFmtId="187" fontId="1" fillId="13" borderId="62" xfId="3" applyNumberFormat="1" applyFill="1" applyBorder="1" applyAlignment="1" applyProtection="1">
      <alignment horizontal="center" vertical="center" shrinkToFit="1"/>
    </xf>
    <xf numFmtId="187" fontId="1" fillId="13" borderId="308" xfId="3" applyNumberFormat="1" applyFill="1" applyBorder="1" applyAlignment="1" applyProtection="1">
      <alignment horizontal="center" vertical="center" shrinkToFit="1"/>
    </xf>
    <xf numFmtId="187" fontId="1" fillId="13" borderId="272" xfId="3" applyNumberFormat="1" applyFill="1" applyBorder="1" applyAlignment="1" applyProtection="1">
      <alignment horizontal="center" vertical="center" shrinkToFit="1"/>
    </xf>
    <xf numFmtId="187" fontId="1" fillId="13" borderId="307" xfId="3" applyNumberFormat="1" applyFill="1" applyBorder="1" applyAlignment="1" applyProtection="1">
      <alignment horizontal="center" vertical="center" shrinkToFit="1"/>
    </xf>
    <xf numFmtId="187" fontId="1" fillId="13" borderId="304" xfId="3" applyNumberFormat="1" applyFill="1" applyBorder="1" applyAlignment="1" applyProtection="1">
      <alignment horizontal="center" vertical="center" shrinkToFit="1"/>
    </xf>
    <xf numFmtId="187" fontId="1" fillId="13" borderId="0" xfId="3" applyNumberFormat="1" applyFill="1" applyBorder="1" applyAlignment="1" applyProtection="1">
      <alignment horizontal="center" vertical="center" shrinkToFit="1"/>
    </xf>
    <xf numFmtId="187" fontId="1" fillId="13" borderId="302" xfId="3" applyNumberFormat="1" applyFill="1" applyBorder="1" applyAlignment="1" applyProtection="1">
      <alignment horizontal="center" vertical="center" shrinkToFit="1"/>
    </xf>
    <xf numFmtId="187" fontId="1" fillId="13" borderId="309" xfId="3" applyNumberFormat="1" applyFill="1" applyBorder="1" applyAlignment="1" applyProtection="1">
      <alignment horizontal="center" vertical="center" shrinkToFit="1"/>
    </xf>
    <xf numFmtId="187" fontId="1" fillId="13" borderId="11" xfId="3" applyNumberFormat="1" applyFill="1" applyBorder="1" applyAlignment="1" applyProtection="1">
      <alignment horizontal="center" vertical="center" shrinkToFit="1"/>
    </xf>
    <xf numFmtId="187" fontId="1" fillId="13" borderId="310" xfId="3" applyNumberFormat="1" applyFill="1" applyBorder="1" applyAlignment="1" applyProtection="1">
      <alignment horizontal="center" vertical="center" shrinkToFit="1"/>
    </xf>
    <xf numFmtId="0" fontId="24" fillId="0" borderId="55" xfId="0" applyFont="1" applyBorder="1" applyAlignment="1">
      <alignment horizontal="left" vertical="center" wrapText="1"/>
    </xf>
    <xf numFmtId="0" fontId="24" fillId="0" borderId="3" xfId="0" applyFont="1" applyBorder="1" applyAlignment="1">
      <alignment horizontal="left" vertical="center" wrapText="1"/>
    </xf>
    <xf numFmtId="0" fontId="24" fillId="0" borderId="76" xfId="0" applyFont="1" applyBorder="1" applyAlignment="1">
      <alignment horizontal="left" vertical="center" wrapText="1"/>
    </xf>
    <xf numFmtId="0" fontId="24" fillId="0" borderId="23" xfId="0" applyFont="1" applyBorder="1" applyAlignment="1">
      <alignment horizontal="left" vertical="center" wrapText="1"/>
    </xf>
    <xf numFmtId="0" fontId="24" fillId="0" borderId="4" xfId="0" applyFont="1" applyBorder="1" applyAlignment="1">
      <alignment horizontal="left" vertical="center" wrapText="1"/>
    </xf>
    <xf numFmtId="0" fontId="24" fillId="0" borderId="16" xfId="0" applyFont="1" applyBorder="1" applyAlignment="1">
      <alignment horizontal="left" vertical="center" wrapText="1"/>
    </xf>
    <xf numFmtId="0" fontId="24" fillId="0" borderId="22"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2" borderId="35" xfId="0" applyFont="1" applyFill="1" applyBorder="1" applyAlignment="1" applyProtection="1">
      <alignment horizontal="center" vertical="center" wrapText="1"/>
      <protection locked="0"/>
    </xf>
    <xf numFmtId="0" fontId="24" fillId="0" borderId="37"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9" fontId="24" fillId="0" borderId="85" xfId="0" applyNumberFormat="1"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72" xfId="0" applyFont="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4" fillId="2" borderId="17" xfId="0" applyFont="1" applyFill="1" applyBorder="1" applyAlignment="1" applyProtection="1">
      <alignment horizontal="left" vertical="center" wrapText="1"/>
      <protection locked="0"/>
    </xf>
    <xf numFmtId="0" fontId="24" fillId="2" borderId="188" xfId="0" applyFont="1" applyFill="1" applyBorder="1" applyAlignment="1" applyProtection="1">
      <alignment horizontal="left" vertical="center" wrapText="1"/>
      <protection locked="0"/>
    </xf>
    <xf numFmtId="0" fontId="24" fillId="2" borderId="85"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4" fillId="2" borderId="72"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0" fontId="24" fillId="2" borderId="46" xfId="0" applyFont="1" applyFill="1" applyBorder="1" applyAlignment="1" applyProtection="1">
      <alignment horizontal="left" vertical="center" wrapText="1"/>
      <protection locked="0"/>
    </xf>
    <xf numFmtId="0" fontId="24" fillId="2" borderId="33"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24" fillId="2" borderId="65" xfId="0" applyFont="1" applyFill="1" applyBorder="1" applyAlignment="1" applyProtection="1">
      <alignment horizontal="left" vertical="center" wrapText="1"/>
      <protection locked="0"/>
    </xf>
    <xf numFmtId="0" fontId="0" fillId="0" borderId="0" xfId="0" applyAlignment="1" applyProtection="1">
      <alignment horizontal="center" vertical="center"/>
    </xf>
    <xf numFmtId="0" fontId="0" fillId="0" borderId="0" xfId="0" applyFont="1" applyAlignment="1" applyProtection="1">
      <alignment horizontal="center" vertical="center" shrinkToFit="1"/>
    </xf>
    <xf numFmtId="0" fontId="1" fillId="0" borderId="0" xfId="0" applyFont="1" applyAlignment="1" applyProtection="1">
      <alignment horizontal="center" vertical="center" shrinkToFit="1"/>
    </xf>
    <xf numFmtId="0" fontId="1" fillId="0" borderId="0" xfId="0" applyFont="1" applyBorder="1" applyAlignment="1" applyProtection="1">
      <alignment horizontal="center" vertical="center"/>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97" xfId="0" applyBorder="1" applyAlignment="1" applyProtection="1">
      <alignment horizontal="center" vertical="center"/>
    </xf>
    <xf numFmtId="0" fontId="0" fillId="0" borderId="101" xfId="0" applyBorder="1" applyAlignment="1" applyProtection="1">
      <alignment horizontal="center" vertical="center"/>
    </xf>
    <xf numFmtId="0" fontId="0" fillId="0" borderId="41" xfId="0" applyBorder="1" applyAlignment="1" applyProtection="1">
      <alignment horizontal="center" vertical="center" wrapText="1"/>
    </xf>
    <xf numFmtId="0" fontId="0" fillId="0" borderId="64" xfId="0" applyBorder="1" applyAlignment="1" applyProtection="1">
      <alignment horizontal="center" vertical="center"/>
    </xf>
    <xf numFmtId="0" fontId="0" fillId="0" borderId="84" xfId="0" applyBorder="1" applyAlignment="1" applyProtection="1">
      <alignment horizontal="center" vertical="center" shrinkToFit="1"/>
    </xf>
    <xf numFmtId="0" fontId="0" fillId="0" borderId="83" xfId="0" applyBorder="1" applyAlignment="1" applyProtection="1">
      <alignment horizontal="center" vertical="center" shrinkToFit="1"/>
    </xf>
    <xf numFmtId="0" fontId="0" fillId="0" borderId="41" xfId="0" applyBorder="1" applyAlignment="1" applyProtection="1">
      <alignment horizontal="center" vertical="center"/>
    </xf>
    <xf numFmtId="0" fontId="0" fillId="0" borderId="64" xfId="0" applyBorder="1" applyProtection="1">
      <alignment vertical="center"/>
    </xf>
    <xf numFmtId="0" fontId="0" fillId="0" borderId="48"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72" xfId="0" applyBorder="1" applyAlignment="1" applyProtection="1">
      <alignment horizontal="center" vertical="center" shrinkToFit="1"/>
    </xf>
    <xf numFmtId="0" fontId="0" fillId="0" borderId="0" xfId="0" applyAlignment="1" applyProtection="1">
      <alignment horizontal="left" vertical="center" wrapText="1"/>
    </xf>
    <xf numFmtId="0" fontId="6" fillId="0" borderId="48"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72" xfId="0" applyFont="1" applyBorder="1" applyAlignment="1" applyProtection="1">
      <alignment horizontal="center" vertical="center" wrapText="1"/>
    </xf>
    <xf numFmtId="0" fontId="0" fillId="0" borderId="41" xfId="0" applyBorder="1" applyAlignment="1" applyProtection="1">
      <alignment horizontal="center" vertical="center" shrinkToFit="1"/>
    </xf>
    <xf numFmtId="0" fontId="0" fillId="0" borderId="64" xfId="0" applyBorder="1" applyAlignment="1" applyProtection="1">
      <alignment horizontal="center" vertical="center" shrinkToFit="1"/>
    </xf>
    <xf numFmtId="0" fontId="0" fillId="0" borderId="90" xfId="0" applyBorder="1" applyAlignment="1" applyProtection="1">
      <alignment horizontal="center" vertical="center" shrinkToFit="1"/>
    </xf>
    <xf numFmtId="0" fontId="1" fillId="0" borderId="154" xfId="0" applyFont="1" applyBorder="1" applyAlignment="1" applyProtection="1">
      <alignment horizontal="center" vertical="center"/>
    </xf>
    <xf numFmtId="0" fontId="1" fillId="0" borderId="155" xfId="0" applyFont="1" applyBorder="1" applyAlignment="1" applyProtection="1">
      <alignment horizontal="center" vertical="center"/>
    </xf>
    <xf numFmtId="0" fontId="33" fillId="0" borderId="0" xfId="0" applyFont="1" applyBorder="1" applyAlignment="1" applyProtection="1">
      <alignment horizontal="left" vertical="center"/>
    </xf>
    <xf numFmtId="0" fontId="0" fillId="0" borderId="7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0" borderId="67" xfId="0" applyBorder="1" applyAlignment="1">
      <alignment vertical="top" wrapText="1"/>
    </xf>
    <xf numFmtId="0" fontId="0" fillId="0" borderId="94" xfId="0" applyBorder="1" applyAlignment="1">
      <alignment vertical="top" wrapText="1"/>
    </xf>
    <xf numFmtId="0" fontId="0" fillId="0" borderId="159" xfId="0" applyBorder="1" applyAlignment="1">
      <alignment vertical="top" wrapText="1"/>
    </xf>
    <xf numFmtId="0" fontId="0" fillId="0" borderId="70" xfId="0" applyBorder="1" applyAlignment="1">
      <alignment vertical="top" wrapText="1"/>
    </xf>
    <xf numFmtId="0" fontId="0" fillId="0" borderId="92" xfId="0" applyBorder="1" applyAlignment="1">
      <alignment vertical="top" wrapText="1"/>
    </xf>
    <xf numFmtId="0" fontId="0" fillId="0" borderId="171" xfId="0" applyBorder="1" applyAlignment="1">
      <alignment vertical="top" wrapText="1"/>
    </xf>
    <xf numFmtId="0" fontId="0" fillId="0" borderId="232" xfId="0" applyFont="1" applyBorder="1" applyAlignment="1" applyProtection="1">
      <alignment horizontal="left" vertical="center" wrapText="1"/>
    </xf>
    <xf numFmtId="0" fontId="1" fillId="0" borderId="205" xfId="0" applyFont="1" applyBorder="1" applyAlignment="1" applyProtection="1">
      <alignment horizontal="left" vertical="center" wrapText="1"/>
    </xf>
    <xf numFmtId="0" fontId="1" fillId="0" borderId="233" xfId="0" applyFont="1" applyBorder="1" applyAlignment="1" applyProtection="1">
      <alignment horizontal="left"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0"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3" xfId="0" applyBorder="1" applyAlignment="1" applyProtection="1">
      <alignment vertical="center" wrapText="1"/>
    </xf>
    <xf numFmtId="0" fontId="0" fillId="0" borderId="85" xfId="0" applyBorder="1" applyAlignment="1" applyProtection="1">
      <alignment vertical="center" wrapText="1"/>
    </xf>
    <xf numFmtId="0" fontId="1" fillId="3" borderId="86" xfId="0" applyFont="1" applyFill="1" applyBorder="1" applyAlignment="1">
      <alignment horizontal="center" vertical="center" shrinkToFit="1"/>
    </xf>
    <xf numFmtId="0" fontId="0" fillId="9" borderId="182" xfId="0" applyFill="1" applyBorder="1" applyAlignment="1">
      <alignment horizontal="center" vertical="center"/>
    </xf>
    <xf numFmtId="0" fontId="0" fillId="9" borderId="183" xfId="0" applyFill="1" applyBorder="1" applyAlignment="1">
      <alignment horizontal="center" vertical="center"/>
    </xf>
    <xf numFmtId="0" fontId="0" fillId="0" borderId="0" xfId="0" applyFont="1" applyAlignment="1" applyProtection="1">
      <alignment horizontal="left" vertical="center" shrinkToFit="1"/>
    </xf>
    <xf numFmtId="0" fontId="1" fillId="0" borderId="0" xfId="0" applyFont="1" applyAlignment="1" applyProtection="1">
      <alignment horizontal="left" vertical="center" shrinkToFit="1"/>
    </xf>
    <xf numFmtId="0" fontId="0" fillId="0" borderId="0" xfId="0" applyBorder="1" applyAlignment="1">
      <alignment horizontal="left" vertical="center"/>
    </xf>
    <xf numFmtId="0" fontId="0" fillId="0" borderId="95" xfId="0" applyBorder="1" applyAlignment="1">
      <alignment horizontal="center" vertical="center"/>
    </xf>
    <xf numFmtId="0" fontId="0" fillId="0" borderId="100" xfId="0" applyBorder="1" applyAlignment="1">
      <alignment horizontal="center" vertical="center"/>
    </xf>
    <xf numFmtId="0" fontId="0" fillId="0" borderId="89" xfId="0" applyBorder="1" applyAlignment="1">
      <alignment horizontal="center" vertical="center"/>
    </xf>
    <xf numFmtId="0" fontId="0" fillId="0" borderId="64" xfId="0" applyBorder="1" applyAlignment="1">
      <alignment horizontal="center" vertical="center"/>
    </xf>
    <xf numFmtId="0" fontId="0" fillId="0" borderId="89" xfId="0" applyBorder="1" applyAlignment="1">
      <alignment horizontal="center" vertical="center" wrapText="1"/>
    </xf>
    <xf numFmtId="0" fontId="0" fillId="0" borderId="84"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wrapText="1"/>
    </xf>
    <xf numFmtId="0" fontId="0" fillId="0" borderId="90" xfId="0" applyBorder="1" applyAlignment="1">
      <alignment horizontal="center" vertical="center" wrapText="1"/>
    </xf>
    <xf numFmtId="0" fontId="0" fillId="0" borderId="89" xfId="0" applyBorder="1" applyAlignment="1">
      <alignment horizontal="center" vertical="center" wrapText="1" shrinkToFit="1"/>
    </xf>
    <xf numFmtId="0" fontId="0" fillId="0" borderId="64" xfId="0" applyBorder="1" applyAlignment="1">
      <alignment horizontal="center" vertical="center" shrinkToFit="1"/>
    </xf>
    <xf numFmtId="0" fontId="0" fillId="0" borderId="64" xfId="0" applyBorder="1" applyAlignment="1">
      <alignment horizontal="center" vertical="center" wrapText="1"/>
    </xf>
    <xf numFmtId="0" fontId="0" fillId="0" borderId="90" xfId="0" applyBorder="1" applyAlignment="1">
      <alignment horizontal="center" vertical="center" shrinkToFi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0" fillId="9" borderId="178" xfId="0" applyFill="1" applyBorder="1" applyAlignment="1">
      <alignment horizontal="center" vertical="center"/>
    </xf>
    <xf numFmtId="0" fontId="0" fillId="9" borderId="179" xfId="0" applyFill="1" applyBorder="1" applyAlignment="1">
      <alignment horizontal="center" vertical="center"/>
    </xf>
    <xf numFmtId="0" fontId="0" fillId="9" borderId="98" xfId="0" applyFill="1" applyBorder="1" applyAlignment="1">
      <alignment horizontal="center" vertical="center"/>
    </xf>
    <xf numFmtId="0" fontId="0" fillId="9" borderId="168" xfId="0" applyFill="1" applyBorder="1" applyAlignment="1">
      <alignment horizontal="center" vertical="center"/>
    </xf>
    <xf numFmtId="0" fontId="1" fillId="0" borderId="118" xfId="0" applyFont="1" applyBorder="1" applyAlignment="1" applyProtection="1">
      <alignment horizontal="center" vertical="center" shrinkToFit="1"/>
      <protection locked="0"/>
    </xf>
    <xf numFmtId="0" fontId="1" fillId="0" borderId="183" xfId="0" applyFont="1" applyBorder="1" applyAlignment="1" applyProtection="1">
      <alignment horizontal="center" vertical="center" shrinkToFit="1"/>
      <protection locked="0"/>
    </xf>
    <xf numFmtId="0" fontId="9" fillId="0" borderId="154" xfId="0" applyFont="1" applyBorder="1" applyAlignment="1">
      <alignment horizontal="center" vertical="center" wrapText="1"/>
    </xf>
    <xf numFmtId="0" fontId="9" fillId="0" borderId="154" xfId="0" applyFont="1" applyBorder="1" applyAlignment="1">
      <alignment horizontal="center" vertical="center"/>
    </xf>
    <xf numFmtId="0" fontId="1" fillId="0" borderId="120" xfId="0" applyFont="1" applyBorder="1" applyAlignment="1" applyProtection="1">
      <alignment horizontal="center" vertical="center" shrinkToFit="1"/>
      <protection locked="0"/>
    </xf>
    <xf numFmtId="0" fontId="1" fillId="0" borderId="185"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68" xfId="0" applyFont="1" applyBorder="1" applyAlignment="1" applyProtection="1">
      <alignment horizontal="center" vertical="center" shrinkToFit="1"/>
      <protection locked="0"/>
    </xf>
    <xf numFmtId="0" fontId="24" fillId="0" borderId="49" xfId="0" applyFont="1" applyBorder="1" applyAlignment="1">
      <alignment vertical="center" wrapText="1"/>
    </xf>
    <xf numFmtId="0" fontId="24" fillId="0" borderId="1" xfId="0" applyFont="1" applyBorder="1" applyAlignment="1">
      <alignment vertical="center" wrapText="1"/>
    </xf>
    <xf numFmtId="0" fontId="24" fillId="0" borderId="24" xfId="0" applyFont="1" applyBorder="1" applyAlignment="1">
      <alignment vertical="center" wrapText="1"/>
    </xf>
    <xf numFmtId="0" fontId="24" fillId="0" borderId="1" xfId="0" applyFont="1" applyBorder="1" applyAlignment="1">
      <alignment horizontal="left" vertical="center" wrapText="1"/>
    </xf>
    <xf numFmtId="0" fontId="24" fillId="0" borderId="24" xfId="0" applyFont="1" applyBorder="1" applyAlignment="1">
      <alignment horizontal="left" vertical="center" wrapText="1"/>
    </xf>
    <xf numFmtId="0" fontId="24" fillId="0" borderId="49" xfId="0" applyFont="1" applyBorder="1" applyAlignment="1">
      <alignment horizontal="center" vertical="center"/>
    </xf>
    <xf numFmtId="0" fontId="24" fillId="0" borderId="1" xfId="0" applyFont="1" applyBorder="1" applyAlignment="1">
      <alignment horizontal="center" vertical="center"/>
    </xf>
    <xf numFmtId="0" fontId="24" fillId="0" borderId="24" xfId="0" applyFont="1" applyBorder="1" applyAlignment="1">
      <alignment horizontal="center" vertical="center"/>
    </xf>
    <xf numFmtId="0" fontId="9" fillId="0" borderId="38" xfId="0" applyFont="1" applyBorder="1" applyAlignment="1">
      <alignment horizontal="center" vertical="center"/>
    </xf>
    <xf numFmtId="0" fontId="9" fillId="0" borderId="75" xfId="0" applyFont="1" applyBorder="1" applyAlignment="1">
      <alignment horizontal="center" vertical="center"/>
    </xf>
    <xf numFmtId="0" fontId="9" fillId="0" borderId="47" xfId="0" applyFont="1" applyBorder="1" applyAlignment="1">
      <alignment horizontal="center" vertical="center"/>
    </xf>
    <xf numFmtId="0" fontId="0" fillId="0" borderId="9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24" fillId="0" borderId="1" xfId="0" applyFont="1" applyBorder="1" applyAlignment="1">
      <alignment vertical="center" shrinkToFit="1"/>
    </xf>
    <xf numFmtId="0" fontId="24" fillId="0" borderId="24" xfId="0" applyFont="1" applyBorder="1" applyAlignment="1">
      <alignment vertical="center" shrinkToFit="1"/>
    </xf>
    <xf numFmtId="0" fontId="0" fillId="0" borderId="49" xfId="0" applyFont="1" applyBorder="1" applyAlignment="1">
      <alignment vertical="center" wrapText="1"/>
    </xf>
    <xf numFmtId="0" fontId="0" fillId="0" borderId="1" xfId="0" applyBorder="1" applyAlignment="1">
      <alignment vertical="center" wrapText="1"/>
    </xf>
    <xf numFmtId="0" fontId="0" fillId="0" borderId="24" xfId="0" applyBorder="1" applyAlignment="1">
      <alignment vertical="center" wrapText="1"/>
    </xf>
    <xf numFmtId="0" fontId="28" fillId="0" borderId="49" xfId="0" applyFont="1" applyBorder="1" applyAlignment="1">
      <alignment horizontal="left" vertical="center" wrapText="1"/>
    </xf>
    <xf numFmtId="0" fontId="28" fillId="0" borderId="1" xfId="0" applyFont="1" applyBorder="1" applyAlignment="1">
      <alignment horizontal="left" vertical="center" wrapText="1"/>
    </xf>
    <xf numFmtId="0" fontId="28" fillId="0" borderId="24" xfId="0" applyFont="1" applyBorder="1" applyAlignment="1">
      <alignment horizontal="left" vertical="center" wrapText="1"/>
    </xf>
    <xf numFmtId="0" fontId="24" fillId="0" borderId="1"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49" xfId="0" applyFont="1" applyBorder="1" applyAlignment="1">
      <alignment horizontal="left" vertical="center" wrapText="1" shrinkToFit="1"/>
    </xf>
    <xf numFmtId="0" fontId="24" fillId="0" borderId="1"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41" xfId="0" applyFont="1" applyBorder="1" applyAlignment="1" applyProtection="1">
      <alignment horizontal="left" vertical="center" wrapText="1"/>
      <protection locked="0"/>
    </xf>
    <xf numFmtId="0" fontId="30" fillId="0" borderId="191" xfId="0" applyFont="1" applyBorder="1" applyAlignment="1">
      <alignment horizontal="left" vertical="center"/>
    </xf>
    <xf numFmtId="0" fontId="24" fillId="0" borderId="105" xfId="0" applyFont="1" applyBorder="1" applyAlignment="1" applyProtection="1">
      <alignment horizontal="left" vertical="center" wrapText="1"/>
      <protection locked="0"/>
    </xf>
    <xf numFmtId="0" fontId="24" fillId="0" borderId="208" xfId="0" applyFont="1" applyBorder="1" applyAlignment="1" applyProtection="1">
      <alignment horizontal="left" vertical="center" wrapText="1"/>
      <protection locked="0"/>
    </xf>
    <xf numFmtId="0" fontId="24" fillId="0" borderId="212" xfId="0" applyFont="1" applyBorder="1" applyAlignment="1" applyProtection="1">
      <alignment horizontal="left" vertical="center" wrapText="1"/>
      <protection locked="0"/>
    </xf>
    <xf numFmtId="0" fontId="0" fillId="0" borderId="211" xfId="0" applyFont="1" applyBorder="1" applyAlignment="1" applyProtection="1">
      <alignment horizontal="left" vertical="center" wrapText="1"/>
    </xf>
    <xf numFmtId="0" fontId="1" fillId="0" borderId="209" xfId="0" applyFont="1" applyBorder="1" applyAlignment="1" applyProtection="1">
      <alignment horizontal="left" vertical="center" wrapText="1"/>
    </xf>
    <xf numFmtId="0" fontId="1" fillId="0" borderId="210" xfId="0" applyFont="1" applyBorder="1" applyAlignment="1" applyProtection="1">
      <alignment horizontal="left" vertical="center" wrapText="1"/>
    </xf>
  </cellXfs>
  <cellStyles count="7">
    <cellStyle name="ハイパーリンク" xfId="1" builtinId="8"/>
    <cellStyle name="ハイパーリンク 2" xfId="4"/>
    <cellStyle name="桁区切り" xfId="2" builtinId="6"/>
    <cellStyle name="標準" xfId="0" builtinId="0"/>
    <cellStyle name="標準_7 レッツ" xfId="5"/>
    <cellStyle name="標準_Book3" xfId="3"/>
    <cellStyle name="標準_リフレッシュカレンダー" xfId="6"/>
  </cellStyles>
  <dxfs count="19">
    <dxf>
      <fill>
        <patternFill patternType="gray0625"/>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gray0625"/>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gray0625"/>
      </fill>
    </dxf>
    <dxf>
      <fill>
        <patternFill patternType="darkUp"/>
      </fill>
    </dxf>
    <dxf>
      <fill>
        <patternFill patternType="gray0625"/>
      </fill>
    </dxf>
    <dxf>
      <fill>
        <patternFill patternType="gray0625"/>
      </fill>
    </dxf>
    <dxf>
      <fill>
        <patternFill patternType="gray0625"/>
      </fill>
    </dxf>
    <dxf>
      <fill>
        <patternFill patternType="darkUp"/>
      </fill>
    </dxf>
    <dxf>
      <fill>
        <patternFill>
          <fgColor indexed="64"/>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6&#22996;&#35351;&#35347;&#32244;\26&#26989;&#32773;&#36984;&#23450;\&#9312;26&#25552;&#26696;&#35500;&#26126;&#20250;\&#65299;&#26376;&#65297;&#65305;&#26085;\26&#9314;&#25552;&#26696;&#26360;&#27096;&#24335;&#12539;&#35352;&#20837;&#20363;&#65288;3&#26376;19&#26085;&#65289;\&#9312;26&#25552;&#26696;&#26360;_&#38626;&#32887;&#32773;3&#12534;&#26376;\26&#25552;&#26696;&#26360;&#65288;&#38626;&#6529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委託実績"/>
      <sheetName val="３訓練実施施設の概要"/>
      <sheetName val="４訓練の概要"/>
      <sheetName val="５講師名簿"/>
      <sheetName val="６カリキュラム"/>
      <sheetName val="７就職支援の概要・カリキュラム"/>
      <sheetName val="８就職担当名簿"/>
      <sheetName val="９月別カリキュラム(5月)"/>
      <sheetName val="９月別カリキュラム(6月)"/>
      <sheetName val="９月別カリキュラム(7月)"/>
      <sheetName val="９月別カリキュラム(8月)"/>
      <sheetName val="９月別カリキュラム(9月)"/>
      <sheetName val="９月別カリキュラム(10月)"/>
      <sheetName val="１０テキスト内訳"/>
      <sheetName val="１１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showGridLines="0" tabSelected="1" view="pageBreakPreview" zoomScale="85" zoomScaleNormal="75" zoomScaleSheetLayoutView="85" workbookViewId="0">
      <selection activeCell="I51" sqref="I51"/>
    </sheetView>
  </sheetViews>
  <sheetFormatPr defaultRowHeight="13.5"/>
  <cols>
    <col min="1" max="1" width="0.875" customWidth="1"/>
    <col min="2" max="2" width="11.125" style="5" customWidth="1"/>
    <col min="3" max="22" width="11.125" customWidth="1"/>
    <col min="23" max="23" width="11.25" customWidth="1"/>
    <col min="24" max="24" width="10.625" customWidth="1"/>
    <col min="25" max="25" width="11" customWidth="1"/>
    <col min="29" max="29" width="17.25" bestFit="1" customWidth="1"/>
    <col min="30" max="38" width="4" bestFit="1" customWidth="1"/>
    <col min="39" max="39" width="5" bestFit="1" customWidth="1"/>
  </cols>
  <sheetData>
    <row r="1" spans="1:26" s="16" customFormat="1" ht="21">
      <c r="A1" s="14" t="s">
        <v>7</v>
      </c>
      <c r="B1" s="15"/>
      <c r="D1" s="17" t="s">
        <v>49</v>
      </c>
    </row>
    <row r="2" spans="1:26" s="16" customFormat="1" ht="21">
      <c r="A2" s="15"/>
      <c r="B2" s="15"/>
      <c r="D2" s="18" t="s">
        <v>16</v>
      </c>
      <c r="G2" s="18" t="s">
        <v>17</v>
      </c>
    </row>
    <row r="3" spans="1:26">
      <c r="A3" s="5"/>
    </row>
    <row r="4" spans="1:26" s="19" customFormat="1" ht="45" customHeight="1">
      <c r="B4" s="693" t="s">
        <v>35</v>
      </c>
      <c r="C4" s="675" t="s">
        <v>39</v>
      </c>
      <c r="D4" s="696" t="s">
        <v>101</v>
      </c>
      <c r="E4" s="697"/>
      <c r="F4" s="698"/>
      <c r="G4" s="675" t="s">
        <v>14</v>
      </c>
      <c r="H4" s="694" t="s">
        <v>0</v>
      </c>
      <c r="I4" s="672" t="s">
        <v>41</v>
      </c>
      <c r="J4" s="673"/>
      <c r="K4" s="674"/>
      <c r="L4" s="675" t="s">
        <v>128</v>
      </c>
      <c r="M4" s="672" t="s">
        <v>127</v>
      </c>
      <c r="N4" s="674"/>
      <c r="O4" s="694" t="s">
        <v>102</v>
      </c>
      <c r="P4" s="694" t="s">
        <v>42</v>
      </c>
      <c r="Q4" s="699" t="s">
        <v>79</v>
      </c>
      <c r="R4" s="699" t="s">
        <v>80</v>
      </c>
      <c r="S4" s="699" t="s">
        <v>100</v>
      </c>
      <c r="T4" s="672" t="s">
        <v>5</v>
      </c>
      <c r="U4" s="673"/>
      <c r="V4" s="673"/>
      <c r="W4" s="674"/>
    </row>
    <row r="5" spans="1:26" s="19" customFormat="1" ht="45" customHeight="1" thickBot="1">
      <c r="B5" s="675"/>
      <c r="C5" s="676"/>
      <c r="D5" s="56" t="s">
        <v>76</v>
      </c>
      <c r="E5" s="57" t="s">
        <v>77</v>
      </c>
      <c r="F5" s="64" t="s">
        <v>78</v>
      </c>
      <c r="G5" s="676"/>
      <c r="H5" s="695"/>
      <c r="I5" s="21" t="s">
        <v>58</v>
      </c>
      <c r="J5" s="21" t="s">
        <v>50</v>
      </c>
      <c r="K5" s="22" t="s">
        <v>51</v>
      </c>
      <c r="L5" s="676"/>
      <c r="M5" s="66" t="s">
        <v>58</v>
      </c>
      <c r="N5" s="66" t="s">
        <v>50</v>
      </c>
      <c r="O5" s="695"/>
      <c r="P5" s="695"/>
      <c r="Q5" s="700"/>
      <c r="R5" s="700"/>
      <c r="S5" s="700"/>
      <c r="T5" s="21" t="s">
        <v>43</v>
      </c>
      <c r="U5" s="23" t="s">
        <v>52</v>
      </c>
      <c r="V5" s="23" t="s">
        <v>53</v>
      </c>
      <c r="W5" s="21" t="s">
        <v>54</v>
      </c>
    </row>
    <row r="6" spans="1:26" s="19" customFormat="1" ht="78" customHeight="1" thickBot="1">
      <c r="B6" s="40" t="s">
        <v>333</v>
      </c>
      <c r="C6" s="40" t="s">
        <v>69</v>
      </c>
      <c r="D6" s="34"/>
      <c r="E6" s="41"/>
      <c r="F6" s="41"/>
      <c r="G6" s="24"/>
      <c r="H6" s="24"/>
      <c r="I6" s="59"/>
      <c r="J6" s="24"/>
      <c r="K6" s="25"/>
      <c r="L6" s="24"/>
      <c r="M6" s="59"/>
      <c r="N6" s="24"/>
      <c r="O6" s="24"/>
      <c r="P6" s="24"/>
      <c r="Q6" s="42"/>
      <c r="R6" s="42"/>
      <c r="S6" s="43">
        <f>SUM(Q6:R6)*20</f>
        <v>0</v>
      </c>
      <c r="T6" s="24"/>
      <c r="U6" s="24"/>
      <c r="V6" s="24"/>
      <c r="W6" s="431"/>
    </row>
    <row r="7" spans="1:26" s="26" customFormat="1">
      <c r="B7" s="27" t="s">
        <v>55</v>
      </c>
      <c r="H7" s="28"/>
      <c r="I7" s="28"/>
      <c r="J7" s="28"/>
      <c r="K7" s="28"/>
      <c r="M7" s="28"/>
      <c r="O7" s="26" t="s">
        <v>103</v>
      </c>
      <c r="P7" s="29"/>
      <c r="T7" s="28"/>
    </row>
    <row r="8" spans="1:26" s="26" customFormat="1">
      <c r="B8" s="27"/>
      <c r="D8" s="58"/>
      <c r="G8" s="60"/>
      <c r="H8" s="60"/>
      <c r="I8" s="60"/>
      <c r="J8" s="60"/>
      <c r="K8" s="61"/>
      <c r="L8" s="61"/>
      <c r="M8" s="28"/>
      <c r="N8" s="28"/>
      <c r="O8" s="28"/>
    </row>
    <row r="9" spans="1:26" s="26" customFormat="1">
      <c r="B9" s="19"/>
      <c r="G9" s="60"/>
      <c r="H9" s="60"/>
      <c r="I9" s="60"/>
      <c r="J9" s="60"/>
      <c r="K9" s="61"/>
      <c r="L9" s="61"/>
    </row>
    <row r="10" spans="1:26" s="19" customFormat="1" ht="45" customHeight="1">
      <c r="B10" s="675" t="s">
        <v>409</v>
      </c>
      <c r="C10" s="672" t="s">
        <v>18</v>
      </c>
      <c r="D10" s="673"/>
      <c r="E10" s="674"/>
      <c r="F10" s="672" t="s">
        <v>70</v>
      </c>
      <c r="G10" s="673"/>
      <c r="H10" s="674"/>
      <c r="I10" s="672" t="s">
        <v>81</v>
      </c>
      <c r="J10" s="673"/>
      <c r="K10" s="674"/>
      <c r="L10" s="672" t="s">
        <v>96</v>
      </c>
      <c r="M10" s="674"/>
      <c r="N10" s="672" t="s">
        <v>383</v>
      </c>
      <c r="O10" s="673"/>
      <c r="P10" s="674"/>
      <c r="S10" s="30"/>
      <c r="T10" s="20"/>
      <c r="U10" s="20"/>
      <c r="V10" s="20"/>
      <c r="W10" s="20"/>
      <c r="X10" s="20"/>
      <c r="Y10" s="20"/>
      <c r="Z10" s="20"/>
    </row>
    <row r="11" spans="1:26" s="19" customFormat="1" ht="45" customHeight="1" thickBot="1">
      <c r="B11" s="676"/>
      <c r="C11" s="33" t="s">
        <v>46</v>
      </c>
      <c r="D11" s="33" t="s">
        <v>47</v>
      </c>
      <c r="E11" s="33" t="s">
        <v>48</v>
      </c>
      <c r="F11" s="54" t="s">
        <v>335</v>
      </c>
      <c r="G11" s="100" t="s">
        <v>19</v>
      </c>
      <c r="H11" s="100" t="s">
        <v>114</v>
      </c>
      <c r="I11" s="21" t="s">
        <v>82</v>
      </c>
      <c r="J11" s="21" t="s">
        <v>83</v>
      </c>
      <c r="K11" s="78" t="s">
        <v>84</v>
      </c>
      <c r="L11" s="78" t="s">
        <v>411</v>
      </c>
      <c r="M11" s="78" t="s">
        <v>413</v>
      </c>
      <c r="N11" s="491" t="s">
        <v>350</v>
      </c>
      <c r="O11" s="75" t="s">
        <v>348</v>
      </c>
      <c r="P11" s="75" t="s">
        <v>349</v>
      </c>
      <c r="Q11" s="83"/>
      <c r="R11" s="30"/>
      <c r="S11" s="30"/>
      <c r="T11" s="20"/>
      <c r="U11" s="20"/>
      <c r="V11" s="20"/>
      <c r="W11" s="20"/>
      <c r="X11" s="31"/>
      <c r="Y11" s="31"/>
      <c r="Z11" s="20"/>
    </row>
    <row r="12" spans="1:26" s="19" customFormat="1" ht="78" customHeight="1" thickBot="1">
      <c r="B12" s="53"/>
      <c r="C12" s="55"/>
      <c r="D12" s="55"/>
      <c r="E12" s="24"/>
      <c r="F12" s="53"/>
      <c r="G12" s="53"/>
      <c r="H12" s="440"/>
      <c r="I12" s="502"/>
      <c r="J12" s="502"/>
      <c r="K12" s="25"/>
      <c r="L12" s="502"/>
      <c r="M12" s="502"/>
      <c r="N12" s="503"/>
      <c r="O12" s="501"/>
      <c r="P12" s="501"/>
      <c r="Q12" s="701"/>
      <c r="R12" s="701"/>
      <c r="S12" s="701"/>
      <c r="T12" s="701"/>
      <c r="U12" s="701"/>
      <c r="V12" s="701"/>
      <c r="W12" s="701"/>
      <c r="X12" s="701"/>
      <c r="Y12" s="20"/>
      <c r="Z12" s="20"/>
    </row>
    <row r="13" spans="1:26" s="19" customFormat="1" ht="21.75" customHeight="1">
      <c r="B13" s="26" t="s">
        <v>410</v>
      </c>
      <c r="C13" s="80"/>
      <c r="D13" s="81"/>
      <c r="E13" s="81"/>
      <c r="F13" s="81"/>
      <c r="G13" s="81"/>
      <c r="H13" s="82"/>
      <c r="I13" s="80"/>
      <c r="J13" s="81"/>
      <c r="K13" s="32"/>
      <c r="L13" s="677" t="s">
        <v>412</v>
      </c>
      <c r="M13" s="677"/>
      <c r="N13" s="677"/>
      <c r="O13" s="677"/>
      <c r="P13" s="677"/>
      <c r="Q13" s="677"/>
      <c r="R13" s="677"/>
      <c r="S13" s="20"/>
      <c r="T13" s="20"/>
      <c r="U13" s="20"/>
    </row>
    <row r="14" spans="1:26" s="26" customFormat="1">
      <c r="E14" s="28"/>
      <c r="I14" s="26" t="s">
        <v>56</v>
      </c>
      <c r="M14" s="26" t="s">
        <v>414</v>
      </c>
    </row>
    <row r="15" spans="1:26" s="26" customFormat="1" ht="8.25" customHeight="1">
      <c r="B15" s="27"/>
      <c r="G15" s="26" t="s">
        <v>56</v>
      </c>
      <c r="K15" s="28" t="s">
        <v>56</v>
      </c>
    </row>
    <row r="16" spans="1:26" s="26" customFormat="1" ht="25.5" customHeight="1">
      <c r="B16" s="675" t="s">
        <v>97</v>
      </c>
      <c r="C16" s="672" t="s">
        <v>85</v>
      </c>
      <c r="D16" s="673"/>
      <c r="E16" s="673"/>
      <c r="F16" s="673"/>
      <c r="G16" s="673"/>
      <c r="H16" s="673"/>
      <c r="I16" s="673"/>
      <c r="J16" s="673"/>
      <c r="K16" s="673"/>
      <c r="L16" s="673"/>
      <c r="M16" s="673"/>
      <c r="N16" s="673"/>
      <c r="O16" s="673"/>
      <c r="P16" s="674"/>
    </row>
    <row r="17" spans="2:18" s="19" customFormat="1" ht="29.25" customHeight="1">
      <c r="B17" s="678"/>
      <c r="C17" s="678" t="s">
        <v>137</v>
      </c>
      <c r="D17" s="678" t="s">
        <v>88</v>
      </c>
      <c r="E17" s="682" t="s">
        <v>87</v>
      </c>
      <c r="F17" s="684"/>
      <c r="G17" s="678" t="s">
        <v>92</v>
      </c>
      <c r="H17" s="678" t="s">
        <v>93</v>
      </c>
      <c r="I17" s="678" t="s">
        <v>105</v>
      </c>
      <c r="J17" s="678" t="s">
        <v>313</v>
      </c>
      <c r="K17" s="678" t="s">
        <v>314</v>
      </c>
      <c r="L17" s="678" t="s">
        <v>315</v>
      </c>
      <c r="M17" s="682" t="s">
        <v>13</v>
      </c>
      <c r="N17" s="683"/>
      <c r="O17" s="683"/>
      <c r="P17" s="684"/>
    </row>
    <row r="18" spans="2:18" s="19" customFormat="1" ht="45" customHeight="1" thickBot="1">
      <c r="B18" s="678"/>
      <c r="C18" s="676"/>
      <c r="D18" s="676"/>
      <c r="E18" s="39" t="s">
        <v>89</v>
      </c>
      <c r="F18" s="44" t="s">
        <v>90</v>
      </c>
      <c r="G18" s="678"/>
      <c r="H18" s="678"/>
      <c r="I18" s="676"/>
      <c r="J18" s="676"/>
      <c r="K18" s="676"/>
      <c r="L18" s="676"/>
      <c r="M18" s="65" t="s">
        <v>19</v>
      </c>
      <c r="N18" s="45" t="s">
        <v>45</v>
      </c>
      <c r="O18" s="45" t="s">
        <v>22</v>
      </c>
      <c r="P18" s="65" t="s">
        <v>20</v>
      </c>
    </row>
    <row r="19" spans="2:18" s="19" customFormat="1" ht="78.75" customHeight="1" thickBot="1">
      <c r="B19" s="77"/>
      <c r="C19" s="77"/>
      <c r="D19" s="46">
        <f>E19+F19</f>
        <v>0</v>
      </c>
      <c r="E19" s="47"/>
      <c r="F19" s="47"/>
      <c r="G19" s="53"/>
      <c r="H19" s="53"/>
      <c r="I19" s="53"/>
      <c r="J19" s="448"/>
      <c r="K19" s="77"/>
      <c r="L19" s="53"/>
      <c r="M19" s="51"/>
      <c r="N19" s="51"/>
      <c r="O19" s="504"/>
      <c r="P19" s="504"/>
    </row>
    <row r="20" spans="2:18" s="26" customFormat="1" ht="13.5" customHeight="1">
      <c r="E20" s="27" t="s">
        <v>139</v>
      </c>
      <c r="I20" s="26" t="s">
        <v>106</v>
      </c>
      <c r="R20" s="26" t="s">
        <v>36</v>
      </c>
    </row>
    <row r="21" spans="2:18" s="26" customFormat="1" ht="13.5" customHeight="1">
      <c r="B21" s="27"/>
      <c r="D21" s="52"/>
    </row>
    <row r="22" spans="2:18" s="26" customFormat="1"/>
    <row r="23" spans="2:18" s="26" customFormat="1" ht="25.5" customHeight="1">
      <c r="B23" s="688" t="s">
        <v>138</v>
      </c>
      <c r="C23" s="689"/>
      <c r="D23" s="689"/>
      <c r="E23" s="689"/>
      <c r="F23" s="689"/>
      <c r="G23" s="689"/>
      <c r="H23" s="689"/>
      <c r="I23" s="689"/>
      <c r="J23" s="689"/>
      <c r="K23" s="689"/>
      <c r="L23" s="689"/>
      <c r="M23" s="689"/>
      <c r="N23" s="689"/>
      <c r="O23" s="690"/>
    </row>
    <row r="24" spans="2:18" s="19" customFormat="1" ht="29.25" customHeight="1">
      <c r="B24" s="675" t="s">
        <v>137</v>
      </c>
      <c r="C24" s="705" t="s">
        <v>37</v>
      </c>
      <c r="D24" s="672" t="s">
        <v>44</v>
      </c>
      <c r="E24" s="674"/>
      <c r="F24" s="675" t="s">
        <v>92</v>
      </c>
      <c r="G24" s="675" t="s">
        <v>93</v>
      </c>
      <c r="H24" s="675" t="s">
        <v>104</v>
      </c>
      <c r="I24" s="675" t="s">
        <v>313</v>
      </c>
      <c r="J24" s="675" t="s">
        <v>314</v>
      </c>
      <c r="K24" s="675" t="s">
        <v>315</v>
      </c>
      <c r="L24" s="679" t="s">
        <v>13</v>
      </c>
      <c r="M24" s="680"/>
      <c r="N24" s="680"/>
      <c r="O24" s="681"/>
    </row>
    <row r="25" spans="2:18" s="19" customFormat="1" ht="45" customHeight="1" thickBot="1">
      <c r="B25" s="676"/>
      <c r="C25" s="692"/>
      <c r="D25" s="39" t="s">
        <v>89</v>
      </c>
      <c r="E25" s="44" t="s">
        <v>90</v>
      </c>
      <c r="F25" s="676"/>
      <c r="G25" s="676"/>
      <c r="H25" s="676"/>
      <c r="I25" s="676"/>
      <c r="J25" s="676"/>
      <c r="K25" s="676"/>
      <c r="L25" s="73" t="s">
        <v>19</v>
      </c>
      <c r="M25" s="79" t="s">
        <v>45</v>
      </c>
      <c r="N25" s="79" t="s">
        <v>22</v>
      </c>
      <c r="O25" s="73" t="s">
        <v>20</v>
      </c>
    </row>
    <row r="26" spans="2:18" s="19" customFormat="1" ht="78.75" customHeight="1" thickBot="1">
      <c r="B26" s="77"/>
      <c r="C26" s="46">
        <f>D26+E26</f>
        <v>0</v>
      </c>
      <c r="D26" s="47"/>
      <c r="E26" s="47"/>
      <c r="F26" s="53"/>
      <c r="G26" s="53"/>
      <c r="H26" s="53"/>
      <c r="I26" s="53"/>
      <c r="J26" s="53"/>
      <c r="K26" s="53"/>
      <c r="L26" s="51"/>
      <c r="M26" s="51"/>
      <c r="N26" s="504"/>
      <c r="O26" s="504"/>
    </row>
    <row r="27" spans="2:18" s="26" customFormat="1" ht="13.5" customHeight="1">
      <c r="C27" s="27"/>
      <c r="D27" s="27" t="s">
        <v>139</v>
      </c>
      <c r="H27" s="26" t="s">
        <v>106</v>
      </c>
    </row>
    <row r="28" spans="2:18" s="26" customFormat="1" ht="13.5" customHeight="1">
      <c r="B28" s="27"/>
      <c r="D28" s="52"/>
    </row>
    <row r="29" spans="2:18" s="26" customFormat="1"/>
    <row r="30" spans="2:18" s="26" customFormat="1" ht="25.5" customHeight="1">
      <c r="B30" s="688" t="s">
        <v>86</v>
      </c>
      <c r="C30" s="689"/>
      <c r="D30" s="689"/>
      <c r="E30" s="689"/>
      <c r="F30" s="689"/>
      <c r="G30" s="689"/>
      <c r="H30" s="689"/>
      <c r="I30" s="689"/>
      <c r="J30" s="689"/>
      <c r="K30" s="689"/>
      <c r="L30" s="689"/>
      <c r="M30" s="689"/>
      <c r="N30" s="689"/>
      <c r="O30" s="690"/>
    </row>
    <row r="31" spans="2:18" s="19" customFormat="1" ht="29.25" customHeight="1">
      <c r="B31" s="678" t="s">
        <v>137</v>
      </c>
      <c r="C31" s="691" t="s">
        <v>37</v>
      </c>
      <c r="D31" s="682" t="s">
        <v>44</v>
      </c>
      <c r="E31" s="684"/>
      <c r="F31" s="678" t="s">
        <v>92</v>
      </c>
      <c r="G31" s="678" t="s">
        <v>93</v>
      </c>
      <c r="H31" s="678" t="s">
        <v>104</v>
      </c>
      <c r="I31" s="678" t="s">
        <v>313</v>
      </c>
      <c r="J31" s="678" t="s">
        <v>314</v>
      </c>
      <c r="K31" s="675" t="s">
        <v>315</v>
      </c>
      <c r="L31" s="685" t="s">
        <v>13</v>
      </c>
      <c r="M31" s="686"/>
      <c r="N31" s="686"/>
      <c r="O31" s="687"/>
    </row>
    <row r="32" spans="2:18" s="19" customFormat="1" ht="45" customHeight="1" thickBot="1">
      <c r="B32" s="676"/>
      <c r="C32" s="692"/>
      <c r="D32" s="39" t="s">
        <v>89</v>
      </c>
      <c r="E32" s="44" t="s">
        <v>90</v>
      </c>
      <c r="F32" s="676"/>
      <c r="G32" s="676"/>
      <c r="H32" s="676"/>
      <c r="I32" s="676"/>
      <c r="J32" s="676"/>
      <c r="K32" s="676"/>
      <c r="L32" s="39" t="s">
        <v>19</v>
      </c>
      <c r="M32" s="74" t="s">
        <v>45</v>
      </c>
      <c r="N32" s="74" t="s">
        <v>22</v>
      </c>
      <c r="O32" s="39" t="s">
        <v>20</v>
      </c>
    </row>
    <row r="33" spans="2:18" s="19" customFormat="1" ht="78.75" customHeight="1" thickBot="1">
      <c r="B33" s="77"/>
      <c r="C33" s="46">
        <f>D33+E33</f>
        <v>0</v>
      </c>
      <c r="D33" s="47"/>
      <c r="E33" s="47"/>
      <c r="F33" s="53"/>
      <c r="G33" s="53"/>
      <c r="H33" s="53"/>
      <c r="I33" s="53"/>
      <c r="J33" s="53"/>
      <c r="K33" s="53"/>
      <c r="L33" s="504"/>
      <c r="M33" s="504"/>
      <c r="N33" s="504"/>
      <c r="O33" s="504"/>
    </row>
    <row r="34" spans="2:18" s="26" customFormat="1" ht="13.5" customHeight="1">
      <c r="C34" s="27"/>
      <c r="D34" s="27" t="s">
        <v>139</v>
      </c>
      <c r="H34" s="26" t="s">
        <v>106</v>
      </c>
      <c r="R34" s="26" t="s">
        <v>36</v>
      </c>
    </row>
    <row r="35" spans="2:18" s="26" customFormat="1" ht="13.5" customHeight="1">
      <c r="B35" s="27"/>
      <c r="D35" s="52"/>
    </row>
    <row r="36" spans="2:18" s="26" customFormat="1"/>
    <row r="37" spans="2:18" s="26" customFormat="1" ht="13.5" customHeight="1">
      <c r="B37" s="702" t="s">
        <v>91</v>
      </c>
      <c r="C37" s="703"/>
      <c r="D37" s="703"/>
      <c r="E37" s="704"/>
      <c r="F37" s="661" t="s">
        <v>270</v>
      </c>
      <c r="G37" s="662"/>
      <c r="H37" s="662"/>
      <c r="I37" s="662"/>
      <c r="J37" s="662"/>
      <c r="K37" s="663"/>
      <c r="L37" s="661" t="s">
        <v>271</v>
      </c>
      <c r="M37" s="662"/>
      <c r="N37" s="662"/>
      <c r="O37" s="662"/>
      <c r="P37" s="662"/>
      <c r="Q37" s="663"/>
      <c r="R37" s="384"/>
    </row>
    <row r="38" spans="2:18" s="19" customFormat="1" ht="45" customHeight="1">
      <c r="B38" s="682"/>
      <c r="C38" s="683"/>
      <c r="D38" s="683"/>
      <c r="E38" s="684"/>
      <c r="F38" s="664"/>
      <c r="G38" s="665"/>
      <c r="H38" s="665"/>
      <c r="I38" s="665"/>
      <c r="J38" s="665"/>
      <c r="K38" s="666"/>
      <c r="L38" s="664"/>
      <c r="M38" s="665"/>
      <c r="N38" s="665"/>
      <c r="O38" s="665"/>
      <c r="P38" s="665"/>
      <c r="Q38" s="666"/>
      <c r="R38" s="384"/>
    </row>
    <row r="39" spans="2:18" s="19" customFormat="1" ht="45" customHeight="1" thickBot="1">
      <c r="B39" s="65" t="s">
        <v>94</v>
      </c>
      <c r="C39" s="76" t="s">
        <v>95</v>
      </c>
      <c r="D39" s="405" t="s">
        <v>95</v>
      </c>
      <c r="E39" s="67" t="s">
        <v>362</v>
      </c>
      <c r="F39" s="66" t="s">
        <v>266</v>
      </c>
      <c r="G39" s="65" t="s">
        <v>267</v>
      </c>
      <c r="H39" s="65" t="s">
        <v>268</v>
      </c>
      <c r="I39" s="66" t="s">
        <v>269</v>
      </c>
      <c r="J39" s="66" t="s">
        <v>273</v>
      </c>
      <c r="K39" s="66" t="s">
        <v>274</v>
      </c>
      <c r="L39" s="99" t="s">
        <v>266</v>
      </c>
      <c r="M39" s="45" t="s">
        <v>267</v>
      </c>
      <c r="N39" s="45" t="s">
        <v>268</v>
      </c>
      <c r="O39" s="99" t="s">
        <v>269</v>
      </c>
      <c r="P39" s="99" t="s">
        <v>273</v>
      </c>
      <c r="Q39" s="66" t="s">
        <v>274</v>
      </c>
    </row>
    <row r="40" spans="2:18" s="19" customFormat="1" ht="78.75" customHeight="1" thickBot="1">
      <c r="B40" s="53"/>
      <c r="C40" s="53"/>
      <c r="D40" s="53"/>
      <c r="E40" s="48"/>
      <c r="F40" s="385"/>
      <c r="G40" s="385"/>
      <c r="H40" s="385"/>
      <c r="I40" s="386"/>
      <c r="J40" s="53"/>
      <c r="K40" s="387"/>
      <c r="L40" s="385"/>
      <c r="M40" s="385"/>
      <c r="N40" s="385"/>
      <c r="O40" s="386"/>
      <c r="P40" s="53"/>
      <c r="Q40" s="385"/>
    </row>
    <row r="41" spans="2:18" s="26" customFormat="1" ht="13.5" customHeight="1">
      <c r="M41" s="27" t="s">
        <v>57</v>
      </c>
    </row>
    <row r="42" spans="2:18" s="26" customFormat="1" ht="13.5" customHeight="1"/>
    <row r="43" spans="2:18" s="26" customFormat="1"/>
    <row r="44" spans="2:18" s="10" customFormat="1" ht="45" customHeight="1">
      <c r="B44" s="667" t="s">
        <v>415</v>
      </c>
      <c r="C44" s="669"/>
      <c r="D44" s="667" t="s">
        <v>68</v>
      </c>
      <c r="E44" s="668"/>
      <c r="F44" s="668"/>
      <c r="G44" s="669"/>
      <c r="H44" s="670" t="s">
        <v>99</v>
      </c>
      <c r="I44" s="670" t="s">
        <v>98</v>
      </c>
    </row>
    <row r="45" spans="2:18" s="10" customFormat="1" ht="60" customHeight="1" thickBot="1">
      <c r="B45" s="35" t="s">
        <v>60</v>
      </c>
      <c r="C45" s="35" t="s">
        <v>61</v>
      </c>
      <c r="D45" s="36" t="s">
        <v>62</v>
      </c>
      <c r="E45" s="37" t="s">
        <v>358</v>
      </c>
      <c r="F45" s="38" t="s">
        <v>421</v>
      </c>
      <c r="G45" s="37" t="s">
        <v>74</v>
      </c>
      <c r="H45" s="671"/>
      <c r="I45" s="671"/>
    </row>
    <row r="46" spans="2:18" s="10" customFormat="1" ht="78.75" customHeight="1" thickBot="1">
      <c r="B46" s="50"/>
      <c r="C46" s="50"/>
      <c r="D46" s="49">
        <f>SUM(E46:G46)</f>
        <v>0</v>
      </c>
      <c r="E46" s="48"/>
      <c r="F46" s="48"/>
      <c r="G46" s="48"/>
      <c r="H46" s="53"/>
      <c r="I46" s="53"/>
    </row>
    <row r="47" spans="2:18" s="6" customFormat="1">
      <c r="B47" s="8" t="s">
        <v>416</v>
      </c>
      <c r="O47" s="8"/>
    </row>
    <row r="48" spans="2:18" s="6" customFormat="1">
      <c r="B48" s="8"/>
    </row>
    <row r="52" spans="2:4">
      <c r="D52" s="8"/>
    </row>
    <row r="53" spans="2:4" ht="14.25" customHeight="1"/>
    <row r="56" spans="2:4">
      <c r="B56" s="10"/>
    </row>
    <row r="58" spans="2:4">
      <c r="B58" s="10"/>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sheetData>
  <mergeCells count="63">
    <mergeCell ref="Q12:X12"/>
    <mergeCell ref="B16:B18"/>
    <mergeCell ref="B37:E38"/>
    <mergeCell ref="L10:M10"/>
    <mergeCell ref="I44:I45"/>
    <mergeCell ref="B24:B25"/>
    <mergeCell ref="B44:C44"/>
    <mergeCell ref="F37:K38"/>
    <mergeCell ref="J17:J18"/>
    <mergeCell ref="C24:C25"/>
    <mergeCell ref="D24:E24"/>
    <mergeCell ref="F24:F25"/>
    <mergeCell ref="I24:I25"/>
    <mergeCell ref="J24:J25"/>
    <mergeCell ref="K17:K18"/>
    <mergeCell ref="I10:K10"/>
    <mergeCell ref="B4:B5"/>
    <mergeCell ref="H4:H5"/>
    <mergeCell ref="D4:F4"/>
    <mergeCell ref="C4:C5"/>
    <mergeCell ref="T4:W4"/>
    <mergeCell ref="R4:R5"/>
    <mergeCell ref="Q4:Q5"/>
    <mergeCell ref="G4:G5"/>
    <mergeCell ref="S4:S5"/>
    <mergeCell ref="O4:O5"/>
    <mergeCell ref="I4:K4"/>
    <mergeCell ref="P4:P5"/>
    <mergeCell ref="M4:N4"/>
    <mergeCell ref="L4:L5"/>
    <mergeCell ref="H31:H32"/>
    <mergeCell ref="I31:I32"/>
    <mergeCell ref="J31:J32"/>
    <mergeCell ref="F10:H10"/>
    <mergeCell ref="C17:C18"/>
    <mergeCell ref="D17:D18"/>
    <mergeCell ref="E17:F17"/>
    <mergeCell ref="G17:G18"/>
    <mergeCell ref="H17:H18"/>
    <mergeCell ref="I17:I18"/>
    <mergeCell ref="G24:G25"/>
    <mergeCell ref="H24:H25"/>
    <mergeCell ref="B31:B32"/>
    <mergeCell ref="C31:C32"/>
    <mergeCell ref="D31:E31"/>
    <mergeCell ref="F31:F32"/>
    <mergeCell ref="G31:G32"/>
    <mergeCell ref="L37:Q38"/>
    <mergeCell ref="D44:G44"/>
    <mergeCell ref="H44:H45"/>
    <mergeCell ref="C10:E10"/>
    <mergeCell ref="B10:B11"/>
    <mergeCell ref="L13:R13"/>
    <mergeCell ref="N10:P10"/>
    <mergeCell ref="L17:L18"/>
    <mergeCell ref="L24:O24"/>
    <mergeCell ref="M17:P17"/>
    <mergeCell ref="C16:P16"/>
    <mergeCell ref="L31:O31"/>
    <mergeCell ref="K24:K25"/>
    <mergeCell ref="K31:K32"/>
    <mergeCell ref="B30:O30"/>
    <mergeCell ref="B23:O23"/>
  </mergeCells>
  <phoneticPr fontId="2"/>
  <conditionalFormatting sqref="F6">
    <cfRule type="expression" dxfId="18" priority="1" stopIfTrue="1">
      <formula>F$5="-"</formula>
    </cfRule>
  </conditionalFormatting>
  <dataValidations count="6">
    <dataValidation type="list" allowBlank="1" showInputMessage="1" showErrorMessage="1" sqref="B12 P40 J40 F12 G19:H19 F26:G26 H46:I46 F33:G33 L19 K26 K33 B40:D40">
      <formula1>"有,無"</formula1>
    </dataValidation>
    <dataValidation type="list" allowBlank="1" showInputMessage="1" showErrorMessage="1" prompt="職業紹介権がある場合は、許可証の写しを添付してください" sqref="B46:C46">
      <formula1>"○"</formula1>
    </dataValidation>
    <dataValidation allowBlank="1" showInputMessage="1" showErrorMessage="1" prompt="ホームページの写し等資格の概要がわかる書類を添付してください" sqref="L26:O26 M19:P19 L33:O33"/>
    <dataValidation type="list" allowBlank="1" showInputMessage="1" showErrorMessage="1" sqref="D6:F6">
      <formula1>"○"</formula1>
    </dataValidation>
    <dataValidation type="list" allowBlank="1" showInputMessage="1" showErrorMessage="1" sqref="I12:J12 L12:M12">
      <formula1>"可,不可"</formula1>
    </dataValidation>
    <dataValidation type="list" allowBlank="1" showInputMessage="1" showErrorMessage="1" sqref="N12">
      <formula1>"平日,土日祝も含む"</formula1>
    </dataValidation>
  </dataValidations>
  <pageMargins left="0.35433070866141736" right="0.19685039370078741" top="0.55118110236220474" bottom="0.19685039370078741" header="0.39370078740157483" footer="0.19685039370078741"/>
  <pageSetup paperSize="9" scale="52" fitToHeight="0" orientation="landscape" horizontalDpi="300" r:id="rId1"/>
  <headerFooter alignWithMargins="0">
    <oddHeader>&amp;R&amp;10&amp;F&amp;A</oddHeader>
  </headerFooter>
  <rowBreaks count="1" manualBreakCount="1">
    <brk id="35" max="2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0"/>
  <sheetViews>
    <sheetView showGridLines="0" view="pageBreakPreview" zoomScaleNormal="100" workbookViewId="0">
      <selection activeCell="A2" sqref="A2"/>
    </sheetView>
  </sheetViews>
  <sheetFormatPr defaultRowHeight="13.5"/>
  <cols>
    <col min="1" max="1" width="26.375" style="450" customWidth="1"/>
    <col min="2" max="2" width="17.75" style="450" customWidth="1"/>
    <col min="3" max="3" width="12.25" style="450" customWidth="1"/>
    <col min="4" max="4" width="16.625" style="450" bestFit="1" customWidth="1"/>
    <col min="5" max="5" width="13.625" style="450" customWidth="1"/>
    <col min="6" max="16384" width="9" style="450"/>
  </cols>
  <sheetData>
    <row r="1" spans="1:6" ht="25.5" customHeight="1">
      <c r="A1" s="881" t="s">
        <v>400</v>
      </c>
      <c r="B1" s="881"/>
      <c r="C1" s="881"/>
      <c r="D1" s="881"/>
      <c r="E1" s="881"/>
      <c r="F1" s="449"/>
    </row>
    <row r="2" spans="1:6" ht="25.5" customHeight="1">
      <c r="A2" s="451"/>
      <c r="B2" s="451"/>
      <c r="C2" s="451"/>
      <c r="D2" s="451"/>
      <c r="E2" s="451"/>
      <c r="F2" s="449"/>
    </row>
    <row r="3" spans="1:6" s="453" customFormat="1" ht="14.25">
      <c r="A3" s="452" t="s">
        <v>332</v>
      </c>
      <c r="B3" s="882">
        <f>入力表!B33</f>
        <v>0</v>
      </c>
      <c r="C3" s="882"/>
      <c r="D3" s="882"/>
      <c r="E3" s="882"/>
    </row>
    <row r="4" spans="1:6" s="453" customFormat="1" ht="19.5" customHeight="1" thickBot="1">
      <c r="A4" s="452" t="s">
        <v>317</v>
      </c>
      <c r="B4" s="454">
        <f>入力表!G6</f>
        <v>0</v>
      </c>
    </row>
    <row r="5" spans="1:6" s="453" customFormat="1" ht="32.1" customHeight="1" thickBot="1">
      <c r="A5" s="455" t="s">
        <v>318</v>
      </c>
      <c r="B5" s="456" t="s">
        <v>319</v>
      </c>
      <c r="C5" s="457" t="s">
        <v>320</v>
      </c>
      <c r="D5" s="457" t="s">
        <v>321</v>
      </c>
      <c r="E5" s="458" t="s">
        <v>6</v>
      </c>
    </row>
    <row r="6" spans="1:6" s="453" customFormat="1" ht="32.1" customHeight="1" thickBot="1">
      <c r="A6" s="459" t="s">
        <v>322</v>
      </c>
      <c r="B6" s="460" t="s">
        <v>323</v>
      </c>
      <c r="C6" s="461">
        <v>1000</v>
      </c>
      <c r="D6" s="461">
        <v>1000</v>
      </c>
      <c r="E6" s="462" t="s">
        <v>324</v>
      </c>
    </row>
    <row r="7" spans="1:6" s="467" customFormat="1" ht="32.1" customHeight="1" thickTop="1">
      <c r="A7" s="463"/>
      <c r="B7" s="464"/>
      <c r="C7" s="465"/>
      <c r="D7" s="465"/>
      <c r="E7" s="466"/>
    </row>
    <row r="8" spans="1:6" s="467" customFormat="1" ht="32.1" customHeight="1">
      <c r="A8" s="468"/>
      <c r="B8" s="469"/>
      <c r="C8" s="470"/>
      <c r="D8" s="470"/>
      <c r="E8" s="471"/>
    </row>
    <row r="9" spans="1:6" s="467" customFormat="1" ht="32.1" customHeight="1">
      <c r="A9" s="468"/>
      <c r="B9" s="469"/>
      <c r="C9" s="470"/>
      <c r="D9" s="470"/>
      <c r="E9" s="471"/>
    </row>
    <row r="10" spans="1:6" s="467" customFormat="1" ht="32.1" customHeight="1">
      <c r="A10" s="468"/>
      <c r="B10" s="469"/>
      <c r="C10" s="470"/>
      <c r="D10" s="470"/>
      <c r="E10" s="472"/>
    </row>
    <row r="11" spans="1:6" s="467" customFormat="1" ht="32.1" customHeight="1">
      <c r="A11" s="468"/>
      <c r="B11" s="469"/>
      <c r="C11" s="470"/>
      <c r="D11" s="470"/>
      <c r="E11" s="472"/>
    </row>
    <row r="12" spans="1:6" s="467" customFormat="1" ht="32.1" customHeight="1">
      <c r="A12" s="468"/>
      <c r="B12" s="469"/>
      <c r="C12" s="470"/>
      <c r="D12" s="470"/>
      <c r="E12" s="472"/>
    </row>
    <row r="13" spans="1:6" s="467" customFormat="1" ht="32.1" customHeight="1" thickBot="1">
      <c r="A13" s="473" t="s">
        <v>325</v>
      </c>
      <c r="B13" s="474"/>
      <c r="C13" s="475"/>
      <c r="D13" s="475"/>
      <c r="E13" s="476"/>
    </row>
    <row r="14" spans="1:6" s="467" customFormat="1" ht="32.1" customHeight="1" thickTop="1" thickBot="1">
      <c r="A14" s="477" t="s">
        <v>326</v>
      </c>
      <c r="B14" s="478"/>
      <c r="C14" s="479"/>
      <c r="D14" s="479">
        <f>SUM(D7:D13)</f>
        <v>0</v>
      </c>
      <c r="E14" s="480" t="s">
        <v>327</v>
      </c>
    </row>
    <row r="15" spans="1:6" s="467" customFormat="1"/>
    <row r="16" spans="1:6" s="467" customFormat="1" ht="20.100000000000001" customHeight="1">
      <c r="A16" s="467" t="s">
        <v>328</v>
      </c>
    </row>
    <row r="17" spans="1:1" s="453" customFormat="1" ht="19.5" customHeight="1">
      <c r="A17" s="467" t="s">
        <v>329</v>
      </c>
    </row>
    <row r="18" spans="1:1" s="453" customFormat="1" ht="19.5" customHeight="1">
      <c r="A18" s="467" t="s">
        <v>330</v>
      </c>
    </row>
    <row r="19" spans="1:1" s="467" customFormat="1" ht="20.100000000000001" customHeight="1">
      <c r="A19" s="467" t="s">
        <v>331</v>
      </c>
    </row>
    <row r="20" spans="1:1" s="453" customFormat="1" ht="19.5" customHeight="1">
      <c r="A20" s="467"/>
    </row>
    <row r="21" spans="1:1" s="453" customFormat="1"/>
    <row r="22" spans="1:1" s="453" customFormat="1"/>
    <row r="23" spans="1:1" s="453" customFormat="1"/>
    <row r="24" spans="1:1" s="453" customFormat="1"/>
    <row r="25" spans="1:1" s="453" customFormat="1"/>
    <row r="26" spans="1:1" s="453" customFormat="1"/>
    <row r="27" spans="1:1" s="453" customFormat="1"/>
    <row r="28" spans="1:1" s="453" customFormat="1"/>
    <row r="29" spans="1:1" s="453" customFormat="1"/>
    <row r="30" spans="1:1" s="453" customFormat="1"/>
    <row r="31" spans="1:1" s="453" customFormat="1"/>
    <row r="32" spans="1:1" s="453" customFormat="1"/>
    <row r="33" s="453" customFormat="1"/>
    <row r="34" s="453" customFormat="1"/>
    <row r="35" s="453" customFormat="1"/>
    <row r="36" s="453" customFormat="1"/>
    <row r="37" s="453" customFormat="1"/>
    <row r="38" s="453" customFormat="1"/>
    <row r="39" s="453" customFormat="1"/>
    <row r="40" s="453" customFormat="1"/>
    <row r="41" s="453" customFormat="1"/>
    <row r="42" s="453" customFormat="1"/>
    <row r="43" s="453" customFormat="1"/>
    <row r="44" s="453" customFormat="1"/>
    <row r="45" s="453" customFormat="1"/>
    <row r="46" s="453" customFormat="1"/>
    <row r="47" s="453" customFormat="1"/>
    <row r="48" s="453" customFormat="1"/>
    <row r="49" s="453" customFormat="1"/>
    <row r="50" s="453" customFormat="1"/>
    <row r="51" s="453" customFormat="1"/>
    <row r="52" s="453" customFormat="1"/>
    <row r="53" s="453" customFormat="1"/>
    <row r="54" s="453" customFormat="1"/>
    <row r="55" s="453" customFormat="1"/>
    <row r="56" s="453" customFormat="1"/>
    <row r="57" s="453" customFormat="1"/>
    <row r="58" s="453" customFormat="1"/>
    <row r="59" s="453" customFormat="1"/>
    <row r="60" s="453" customFormat="1"/>
    <row r="61" s="453" customFormat="1"/>
    <row r="62" s="453" customFormat="1"/>
    <row r="63" s="453" customFormat="1"/>
    <row r="64" s="453" customFormat="1"/>
    <row r="65" s="453" customFormat="1"/>
    <row r="66" s="453" customFormat="1"/>
    <row r="67" s="453" customFormat="1"/>
    <row r="68" s="453" customFormat="1"/>
    <row r="69" s="453" customFormat="1"/>
    <row r="70" s="453" customFormat="1"/>
    <row r="71" s="453" customFormat="1"/>
    <row r="72" s="453" customFormat="1"/>
    <row r="73" s="453" customFormat="1"/>
    <row r="74" s="453" customFormat="1"/>
    <row r="75" s="453" customFormat="1"/>
    <row r="76" s="453" customFormat="1"/>
    <row r="77" s="453" customFormat="1"/>
    <row r="78" s="453" customFormat="1"/>
    <row r="79" s="453" customFormat="1"/>
    <row r="80" s="453" customFormat="1"/>
    <row r="81" s="453" customFormat="1"/>
    <row r="82" s="453" customFormat="1"/>
    <row r="83" s="453" customFormat="1"/>
    <row r="84" s="453" customFormat="1"/>
    <row r="85" s="453" customFormat="1"/>
    <row r="86" s="453" customFormat="1"/>
    <row r="87" s="453" customFormat="1"/>
    <row r="88" s="453" customFormat="1"/>
    <row r="89" s="453" customFormat="1"/>
    <row r="90" s="453" customFormat="1"/>
    <row r="91" s="453" customFormat="1"/>
    <row r="92" s="453" customFormat="1"/>
    <row r="93" s="453" customFormat="1"/>
    <row r="94" s="453" customFormat="1"/>
    <row r="95" s="453" customFormat="1"/>
    <row r="96" s="453" customFormat="1"/>
    <row r="97" s="453" customFormat="1"/>
    <row r="98" s="453" customFormat="1"/>
    <row r="99" s="453" customFormat="1"/>
    <row r="100" s="453" customFormat="1"/>
    <row r="101" s="453" customFormat="1"/>
    <row r="102" s="453" customFormat="1"/>
    <row r="103" s="453" customFormat="1"/>
    <row r="104" s="453" customFormat="1"/>
    <row r="105" s="453" customFormat="1"/>
    <row r="106" s="453" customFormat="1"/>
    <row r="107" s="453" customFormat="1"/>
    <row r="108" s="453" customFormat="1"/>
    <row r="109" s="453" customFormat="1"/>
    <row r="110" s="453" customFormat="1"/>
    <row r="111" s="453" customFormat="1"/>
    <row r="112" s="453" customFormat="1"/>
    <row r="113" s="453" customFormat="1"/>
    <row r="114" s="453" customFormat="1"/>
    <row r="115" s="453" customFormat="1"/>
    <row r="116" s="453" customFormat="1"/>
    <row r="117" s="453" customFormat="1"/>
    <row r="118" s="453" customFormat="1"/>
    <row r="119" s="453" customFormat="1"/>
    <row r="120" s="453" customFormat="1"/>
    <row r="121" s="453" customFormat="1"/>
    <row r="122" s="453" customFormat="1"/>
    <row r="123" s="453" customFormat="1"/>
    <row r="124" s="453" customFormat="1"/>
    <row r="125" s="453" customFormat="1"/>
    <row r="126" s="453" customFormat="1"/>
    <row r="127" s="453" customFormat="1"/>
    <row r="128" s="453" customFormat="1"/>
    <row r="129" s="453" customFormat="1"/>
    <row r="130" s="453" customFormat="1"/>
    <row r="131" s="453" customFormat="1"/>
    <row r="132" s="453" customFormat="1"/>
    <row r="133" s="453" customFormat="1"/>
    <row r="134" s="453" customFormat="1"/>
    <row r="135" s="453" customFormat="1"/>
    <row r="136" s="453" customFormat="1"/>
    <row r="137" s="453" customFormat="1"/>
    <row r="138" s="453" customFormat="1"/>
    <row r="139" s="453" customFormat="1"/>
    <row r="140" s="453" customFormat="1"/>
    <row r="141" s="453" customFormat="1"/>
    <row r="142" s="453" customFormat="1"/>
    <row r="143" s="453" customFormat="1"/>
    <row r="144" s="453" customFormat="1"/>
    <row r="145" s="453" customFormat="1"/>
    <row r="146" s="453" customFormat="1"/>
    <row r="147" s="453" customFormat="1"/>
    <row r="148" s="453" customFormat="1"/>
    <row r="149" s="453" customFormat="1"/>
    <row r="150" s="453" customFormat="1"/>
    <row r="151" s="453" customFormat="1"/>
    <row r="152" s="453" customFormat="1"/>
    <row r="153" s="453" customFormat="1"/>
    <row r="154" s="453" customFormat="1"/>
    <row r="155" s="453" customFormat="1"/>
    <row r="156" s="453" customFormat="1"/>
    <row r="157" s="453" customFormat="1"/>
    <row r="158" s="453" customFormat="1"/>
    <row r="159" s="453" customFormat="1"/>
    <row r="160" s="453" customFormat="1"/>
    <row r="161" s="453" customFormat="1"/>
    <row r="162" s="453" customFormat="1"/>
    <row r="163" s="453" customFormat="1"/>
    <row r="164" s="453" customFormat="1"/>
    <row r="165" s="453" customFormat="1"/>
    <row r="166" s="453" customFormat="1"/>
    <row r="167" s="453" customFormat="1"/>
    <row r="168" s="453" customFormat="1"/>
    <row r="169" s="453" customFormat="1"/>
    <row r="170" s="453" customFormat="1"/>
    <row r="171" s="453" customFormat="1"/>
    <row r="172" s="453" customFormat="1"/>
    <row r="173" s="453" customFormat="1"/>
    <row r="174" s="453" customFormat="1"/>
    <row r="175" s="453" customFormat="1"/>
    <row r="176" s="453" customFormat="1"/>
    <row r="177" s="453" customFormat="1"/>
    <row r="178" s="453" customFormat="1"/>
    <row r="179" s="453" customFormat="1"/>
    <row r="180" s="453" customFormat="1"/>
    <row r="181" s="453" customFormat="1"/>
    <row r="182" s="453" customFormat="1"/>
    <row r="183" s="453" customFormat="1"/>
    <row r="184" s="453" customFormat="1"/>
    <row r="185" s="453" customFormat="1"/>
    <row r="186" s="453" customFormat="1"/>
    <row r="187" s="453" customFormat="1"/>
    <row r="188" s="453" customFormat="1"/>
    <row r="189" s="453" customFormat="1"/>
    <row r="190" s="453" customFormat="1"/>
    <row r="191" s="453" customFormat="1"/>
    <row r="192" s="453" customFormat="1"/>
    <row r="193" s="453" customFormat="1"/>
    <row r="194" s="453" customFormat="1"/>
    <row r="195" s="453" customFormat="1"/>
    <row r="196" s="453" customFormat="1"/>
    <row r="197" s="453" customFormat="1"/>
    <row r="198" s="453" customFormat="1"/>
    <row r="199" s="453" customFormat="1"/>
    <row r="200" s="453" customFormat="1"/>
    <row r="201" s="453" customFormat="1"/>
    <row r="202" s="453" customFormat="1"/>
    <row r="203" s="453" customFormat="1"/>
    <row r="204" s="453" customFormat="1"/>
    <row r="205" s="453" customFormat="1"/>
    <row r="206" s="453" customFormat="1"/>
    <row r="207" s="453" customFormat="1"/>
    <row r="208" s="453" customFormat="1"/>
    <row r="209" s="453" customFormat="1"/>
    <row r="210" s="453" customFormat="1"/>
    <row r="211" s="453" customFormat="1"/>
    <row r="212" s="453" customFormat="1"/>
    <row r="213" s="453" customFormat="1"/>
    <row r="214" s="453" customFormat="1"/>
    <row r="215" s="453" customFormat="1"/>
    <row r="216" s="453" customFormat="1"/>
    <row r="217" s="453" customFormat="1"/>
    <row r="218" s="453" customFormat="1"/>
    <row r="219" s="453" customFormat="1"/>
    <row r="220" s="453" customFormat="1"/>
    <row r="221" s="453" customFormat="1"/>
    <row r="222" s="453" customFormat="1"/>
    <row r="223" s="453" customFormat="1"/>
    <row r="224" s="453" customFormat="1"/>
    <row r="225" s="453" customFormat="1"/>
    <row r="226" s="453" customFormat="1"/>
    <row r="227" s="453" customFormat="1"/>
    <row r="228" s="453" customFormat="1"/>
    <row r="229" s="453" customFormat="1"/>
    <row r="230" s="453" customFormat="1"/>
    <row r="231" s="453" customFormat="1"/>
    <row r="232" s="453" customFormat="1"/>
    <row r="233" s="453" customFormat="1"/>
    <row r="234" s="453" customFormat="1"/>
    <row r="235" s="453" customFormat="1"/>
    <row r="236" s="453" customFormat="1"/>
    <row r="237" s="453" customFormat="1"/>
    <row r="238" s="453" customFormat="1"/>
    <row r="239" s="453" customFormat="1"/>
    <row r="240" s="453" customFormat="1"/>
    <row r="241" s="453" customFormat="1"/>
    <row r="242" s="453" customFormat="1"/>
    <row r="243" s="453" customFormat="1"/>
    <row r="244" s="453" customFormat="1"/>
    <row r="245" s="453" customFormat="1"/>
    <row r="246" s="453" customFormat="1"/>
    <row r="247" s="453" customFormat="1"/>
    <row r="248" s="453" customFormat="1"/>
    <row r="249" s="453" customFormat="1"/>
    <row r="250" s="453" customFormat="1"/>
    <row r="251" s="453" customFormat="1"/>
    <row r="252" s="453" customFormat="1"/>
    <row r="253" s="453" customFormat="1"/>
    <row r="254" s="453" customFormat="1"/>
    <row r="255" s="453" customFormat="1"/>
    <row r="256" s="453" customFormat="1"/>
    <row r="257" s="453" customFormat="1"/>
    <row r="258" s="453" customFormat="1"/>
    <row r="259" s="453" customFormat="1"/>
    <row r="260" s="453" customFormat="1"/>
    <row r="261" s="453" customFormat="1"/>
    <row r="262" s="453" customFormat="1"/>
    <row r="263" s="453" customFormat="1"/>
    <row r="264" s="453" customFormat="1"/>
    <row r="265" s="453" customFormat="1"/>
    <row r="266" s="453" customFormat="1"/>
    <row r="267" s="453" customFormat="1"/>
    <row r="268" s="453" customFormat="1"/>
    <row r="269" s="453" customFormat="1"/>
    <row r="270" s="453" customFormat="1"/>
    <row r="271" s="453" customFormat="1"/>
    <row r="272" s="453" customFormat="1"/>
    <row r="273" s="453" customFormat="1"/>
    <row r="274" s="453" customFormat="1"/>
    <row r="275" s="453" customFormat="1"/>
    <row r="276" s="453" customFormat="1"/>
    <row r="277" s="453" customFormat="1"/>
    <row r="278" s="453" customFormat="1"/>
    <row r="279" s="453" customFormat="1"/>
    <row r="280" s="453" customFormat="1"/>
    <row r="281" s="453" customFormat="1"/>
    <row r="282" s="453" customFormat="1"/>
    <row r="283" s="453" customFormat="1"/>
    <row r="284" s="453" customFormat="1"/>
    <row r="285" s="453" customFormat="1"/>
    <row r="286" s="453" customFormat="1"/>
    <row r="287" s="453" customFormat="1"/>
    <row r="288" s="453" customFormat="1"/>
    <row r="289" s="453" customFormat="1"/>
    <row r="290" s="453" customFormat="1"/>
    <row r="291" s="453" customFormat="1"/>
    <row r="292" s="453" customFormat="1"/>
    <row r="293" s="453" customFormat="1"/>
    <row r="294" s="453" customFormat="1"/>
    <row r="295" s="453" customFormat="1"/>
    <row r="296" s="453" customFormat="1"/>
    <row r="297" s="453" customFormat="1"/>
    <row r="298" s="453" customFormat="1"/>
    <row r="299" s="453" customFormat="1"/>
    <row r="300" s="453" customFormat="1"/>
    <row r="301" s="453" customFormat="1"/>
    <row r="302" s="453" customFormat="1"/>
    <row r="303" s="453" customFormat="1"/>
    <row r="304" s="453" customFormat="1"/>
    <row r="305" s="453" customFormat="1"/>
    <row r="306" s="453" customFormat="1"/>
    <row r="307" s="453" customFormat="1"/>
    <row r="308" s="453" customFormat="1"/>
    <row r="309" s="453" customFormat="1"/>
    <row r="310" s="453" customFormat="1"/>
    <row r="311" s="453" customFormat="1"/>
    <row r="312" s="453" customFormat="1"/>
    <row r="313" s="453" customFormat="1"/>
    <row r="314" s="453" customFormat="1"/>
    <row r="315" s="453" customFormat="1"/>
    <row r="316" s="453" customFormat="1"/>
    <row r="317" s="453" customFormat="1"/>
    <row r="318" s="453" customFormat="1"/>
    <row r="319" s="453" customFormat="1"/>
    <row r="320" s="453" customFormat="1"/>
    <row r="321" s="453" customFormat="1"/>
    <row r="322" s="453" customFormat="1"/>
    <row r="323" s="453" customFormat="1"/>
    <row r="324" s="453" customFormat="1"/>
    <row r="325" s="453" customFormat="1"/>
    <row r="326" s="453" customFormat="1"/>
    <row r="327" s="453" customFormat="1"/>
    <row r="328" s="453" customFormat="1"/>
    <row r="329" s="453" customFormat="1"/>
    <row r="330" s="453" customFormat="1"/>
    <row r="331" s="453" customFormat="1"/>
    <row r="332" s="453" customFormat="1"/>
    <row r="333" s="453" customFormat="1"/>
    <row r="334" s="453" customFormat="1"/>
    <row r="335" s="453" customFormat="1"/>
    <row r="336" s="453" customFormat="1"/>
    <row r="337" s="453" customFormat="1"/>
    <row r="338" s="453" customFormat="1"/>
    <row r="339" s="453" customFormat="1"/>
    <row r="340" s="453" customFormat="1"/>
    <row r="341" s="453" customFormat="1"/>
    <row r="342" s="453" customFormat="1"/>
    <row r="343" s="453" customFormat="1"/>
    <row r="344" s="453" customFormat="1"/>
    <row r="345" s="453" customFormat="1"/>
    <row r="346" s="453" customFormat="1"/>
    <row r="347" s="453" customFormat="1"/>
    <row r="348" s="453" customFormat="1"/>
    <row r="349" s="453" customFormat="1"/>
    <row r="350" s="453" customFormat="1"/>
    <row r="351" s="453" customFormat="1"/>
    <row r="352" s="453" customFormat="1"/>
    <row r="353" s="453" customFormat="1"/>
    <row r="354" s="453" customFormat="1"/>
    <row r="355" s="453" customFormat="1"/>
    <row r="356" s="453" customFormat="1"/>
    <row r="357" s="453" customFormat="1"/>
    <row r="358" s="453" customFormat="1"/>
    <row r="359" s="453" customFormat="1"/>
    <row r="360" s="453" customFormat="1"/>
    <row r="361" s="453" customFormat="1"/>
    <row r="362" s="453" customFormat="1"/>
    <row r="363" s="453" customFormat="1"/>
    <row r="364" s="453" customFormat="1"/>
    <row r="365" s="453" customFormat="1"/>
    <row r="366" s="453" customFormat="1"/>
    <row r="367" s="453" customFormat="1"/>
    <row r="368" s="453" customFormat="1"/>
    <row r="369" s="453" customFormat="1"/>
    <row r="370" s="453" customFormat="1"/>
    <row r="371" s="453" customFormat="1"/>
    <row r="372" s="453" customFormat="1"/>
    <row r="373" s="453" customFormat="1"/>
    <row r="374" s="453" customFormat="1"/>
    <row r="375" s="453" customFormat="1"/>
    <row r="376" s="453" customFormat="1"/>
    <row r="377" s="453" customFormat="1"/>
    <row r="378" s="453" customFormat="1"/>
    <row r="379" s="453" customFormat="1"/>
    <row r="380" s="453" customFormat="1"/>
    <row r="381" s="453" customFormat="1"/>
    <row r="382" s="453" customFormat="1"/>
    <row r="383" s="453" customFormat="1"/>
    <row r="384" s="453" customFormat="1"/>
    <row r="385" s="453" customFormat="1"/>
    <row r="386" s="453" customFormat="1"/>
    <row r="387" s="453" customFormat="1"/>
    <row r="388" s="453" customFormat="1"/>
    <row r="389" s="453" customFormat="1"/>
    <row r="390" s="453" customFormat="1"/>
  </sheetData>
  <mergeCells count="2">
    <mergeCell ref="A1:E1"/>
    <mergeCell ref="B3:E3"/>
  </mergeCells>
  <phoneticPr fontId="2"/>
  <printOptions horizontalCentered="1"/>
  <pageMargins left="0.78740157480314965" right="0.78740157480314965" top="0.98425196850393704" bottom="0.27559055118110237" header="0.51181102362204722" footer="0.51181102362204722"/>
  <pageSetup paperSize="9" scale="99" orientation="portrait" r:id="rId1"/>
  <headerFooter alignWithMargins="0">
    <oddHeader>&amp;R&amp;10&amp;F&amp;A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Zeros="0" view="pageBreakPreview" zoomScaleNormal="100" zoomScaleSheetLayoutView="100" workbookViewId="0">
      <selection activeCell="C7" sqref="C7:N7"/>
    </sheetView>
  </sheetViews>
  <sheetFormatPr defaultRowHeight="13.5"/>
  <cols>
    <col min="1" max="1" width="3.5" style="84" customWidth="1"/>
    <col min="2" max="2" width="13.125" style="87" customWidth="1"/>
    <col min="3" max="3" width="9" style="84" customWidth="1"/>
    <col min="4" max="4" width="8.75" style="84" customWidth="1"/>
    <col min="5" max="5" width="7.25" style="84" customWidth="1"/>
    <col min="6" max="6" width="5.125" style="84" customWidth="1"/>
    <col min="7" max="7" width="9" style="84"/>
    <col min="8" max="8" width="7.625" style="84" customWidth="1"/>
    <col min="9" max="9" width="5.875" style="84" customWidth="1"/>
    <col min="10" max="10" width="7" style="84" customWidth="1"/>
    <col min="11" max="13" width="7.625" style="84" customWidth="1"/>
    <col min="14" max="14" width="4.75" style="84" customWidth="1"/>
    <col min="15" max="16384" width="9" style="84"/>
  </cols>
  <sheetData>
    <row r="1" spans="1:14" ht="21.75" customHeight="1">
      <c r="A1" s="86" t="s">
        <v>401</v>
      </c>
    </row>
    <row r="2" spans="1:14" ht="14.25" customHeight="1" thickBot="1"/>
    <row r="3" spans="1:14" ht="24.75" customHeight="1">
      <c r="B3" s="234" t="s">
        <v>196</v>
      </c>
      <c r="C3" s="910" t="s">
        <v>265</v>
      </c>
      <c r="D3" s="911"/>
      <c r="E3" s="911"/>
      <c r="F3" s="911"/>
      <c r="G3" s="911"/>
      <c r="H3" s="911"/>
      <c r="I3" s="911"/>
      <c r="J3" s="911"/>
      <c r="K3" s="911"/>
      <c r="L3" s="911"/>
      <c r="M3" s="911"/>
      <c r="N3" s="912"/>
    </row>
    <row r="4" spans="1:14" ht="24.75" customHeight="1">
      <c r="B4" s="235" t="s">
        <v>128</v>
      </c>
      <c r="C4" s="913">
        <f>入力表!L6</f>
        <v>0</v>
      </c>
      <c r="D4" s="914"/>
      <c r="E4" s="914"/>
      <c r="F4" s="914"/>
      <c r="G4" s="914"/>
      <c r="H4" s="914"/>
      <c r="I4" s="914"/>
      <c r="J4" s="914"/>
      <c r="K4" s="914"/>
      <c r="L4" s="914"/>
      <c r="M4" s="914"/>
      <c r="N4" s="915"/>
    </row>
    <row r="5" spans="1:14" ht="26.25" customHeight="1" thickBot="1">
      <c r="B5" s="236" t="s">
        <v>275</v>
      </c>
      <c r="C5" s="650">
        <f>入力表!B40</f>
        <v>0</v>
      </c>
      <c r="D5" s="923" t="s">
        <v>394</v>
      </c>
      <c r="E5" s="924"/>
      <c r="F5" s="924"/>
      <c r="G5" s="924"/>
      <c r="H5" s="924"/>
      <c r="I5" s="924"/>
      <c r="J5" s="924"/>
      <c r="K5" s="924"/>
      <c r="L5" s="924"/>
      <c r="M5" s="924"/>
      <c r="N5" s="925"/>
    </row>
    <row r="6" spans="1:14" ht="42" customHeight="1" thickTop="1" thickBot="1">
      <c r="B6" s="236" t="s">
        <v>276</v>
      </c>
      <c r="C6" s="438">
        <f>入力表!D40</f>
        <v>0</v>
      </c>
      <c r="D6" s="934" t="s">
        <v>277</v>
      </c>
      <c r="E6" s="935"/>
      <c r="F6" s="877"/>
      <c r="G6" s="936"/>
      <c r="H6" s="936"/>
      <c r="I6" s="936"/>
      <c r="J6" s="936"/>
      <c r="K6" s="936"/>
      <c r="L6" s="936"/>
      <c r="M6" s="936"/>
      <c r="N6" s="937"/>
    </row>
    <row r="7" spans="1:14" ht="142.5" customHeight="1" thickTop="1" thickBot="1">
      <c r="B7" s="237" t="s">
        <v>197</v>
      </c>
      <c r="C7" s="819"/>
      <c r="D7" s="820"/>
      <c r="E7" s="820"/>
      <c r="F7" s="916"/>
      <c r="G7" s="916"/>
      <c r="H7" s="916"/>
      <c r="I7" s="916"/>
      <c r="J7" s="916"/>
      <c r="K7" s="916"/>
      <c r="L7" s="916"/>
      <c r="M7" s="916"/>
      <c r="N7" s="917"/>
    </row>
    <row r="8" spans="1:14" ht="21" customHeight="1"/>
    <row r="9" spans="1:14" ht="26.25" customHeight="1" thickBot="1">
      <c r="B9" s="238" t="s">
        <v>8</v>
      </c>
      <c r="C9" s="239"/>
      <c r="D9" s="88"/>
      <c r="E9" s="241"/>
      <c r="F9" s="88"/>
      <c r="G9" s="88"/>
      <c r="H9" s="89"/>
      <c r="I9" s="89"/>
      <c r="J9" s="89"/>
      <c r="K9" s="94"/>
      <c r="L9" s="94"/>
      <c r="M9" s="94"/>
    </row>
    <row r="10" spans="1:14" ht="25.5" customHeight="1" thickBot="1">
      <c r="B10" s="918" t="s">
        <v>198</v>
      </c>
      <c r="C10" s="919"/>
      <c r="D10" s="505">
        <f>入力表!E40</f>
        <v>0</v>
      </c>
      <c r="E10" s="89"/>
      <c r="F10" s="242"/>
      <c r="G10" s="89"/>
      <c r="H10" s="242"/>
      <c r="I10" s="243"/>
      <c r="J10" s="242"/>
      <c r="K10" s="88"/>
    </row>
    <row r="11" spans="1:14" ht="20.25" customHeight="1" thickBot="1">
      <c r="B11" s="244"/>
      <c r="C11" s="245"/>
      <c r="D11" s="898" t="s">
        <v>199</v>
      </c>
      <c r="E11" s="899"/>
      <c r="F11" s="899"/>
      <c r="G11" s="899"/>
      <c r="H11" s="899"/>
      <c r="I11" s="899"/>
      <c r="J11" s="899"/>
      <c r="K11" s="900"/>
      <c r="L11" s="920" t="s">
        <v>200</v>
      </c>
      <c r="M11" s="921"/>
      <c r="N11" s="922"/>
    </row>
    <row r="12" spans="1:14" ht="20.25" customHeight="1" thickTop="1">
      <c r="B12" s="926" t="s">
        <v>201</v>
      </c>
      <c r="C12" s="928" t="s">
        <v>202</v>
      </c>
      <c r="D12" s="901"/>
      <c r="E12" s="902"/>
      <c r="F12" s="902"/>
      <c r="G12" s="902"/>
      <c r="H12" s="902"/>
      <c r="I12" s="902"/>
      <c r="J12" s="902"/>
      <c r="K12" s="903"/>
      <c r="L12" s="931"/>
      <c r="M12" s="932"/>
      <c r="N12" s="933"/>
    </row>
    <row r="13" spans="1:14" ht="20.25" customHeight="1">
      <c r="B13" s="926"/>
      <c r="C13" s="929"/>
      <c r="D13" s="886"/>
      <c r="E13" s="887"/>
      <c r="F13" s="887"/>
      <c r="G13" s="887"/>
      <c r="H13" s="887"/>
      <c r="I13" s="887"/>
      <c r="J13" s="887"/>
      <c r="K13" s="888"/>
      <c r="L13" s="904"/>
      <c r="M13" s="905"/>
      <c r="N13" s="906"/>
    </row>
    <row r="14" spans="1:14" ht="20.25" customHeight="1">
      <c r="B14" s="926"/>
      <c r="C14" s="929"/>
      <c r="D14" s="886"/>
      <c r="E14" s="887"/>
      <c r="F14" s="887"/>
      <c r="G14" s="887"/>
      <c r="H14" s="887"/>
      <c r="I14" s="887"/>
      <c r="J14" s="887"/>
      <c r="K14" s="888"/>
      <c r="L14" s="904"/>
      <c r="M14" s="905"/>
      <c r="N14" s="906"/>
    </row>
    <row r="15" spans="1:14" ht="20.25" customHeight="1">
      <c r="B15" s="926"/>
      <c r="C15" s="929"/>
      <c r="D15" s="886"/>
      <c r="E15" s="887"/>
      <c r="F15" s="887"/>
      <c r="G15" s="887"/>
      <c r="H15" s="887"/>
      <c r="I15" s="887"/>
      <c r="J15" s="887"/>
      <c r="K15" s="888"/>
      <c r="L15" s="904"/>
      <c r="M15" s="905"/>
      <c r="N15" s="906"/>
    </row>
    <row r="16" spans="1:14" ht="20.25" customHeight="1">
      <c r="B16" s="926"/>
      <c r="C16" s="929"/>
      <c r="D16" s="886"/>
      <c r="E16" s="887"/>
      <c r="F16" s="887"/>
      <c r="G16" s="887"/>
      <c r="H16" s="887"/>
      <c r="I16" s="887"/>
      <c r="J16" s="887"/>
      <c r="K16" s="888"/>
      <c r="L16" s="904"/>
      <c r="M16" s="905"/>
      <c r="N16" s="906"/>
    </row>
    <row r="17" spans="2:14" ht="20.25" customHeight="1" thickBot="1">
      <c r="B17" s="926"/>
      <c r="C17" s="930"/>
      <c r="D17" s="886"/>
      <c r="E17" s="887"/>
      <c r="F17" s="887"/>
      <c r="G17" s="887"/>
      <c r="H17" s="887"/>
      <c r="I17" s="887"/>
      <c r="J17" s="887"/>
      <c r="K17" s="888"/>
      <c r="L17" s="907"/>
      <c r="M17" s="908"/>
      <c r="N17" s="909"/>
    </row>
    <row r="18" spans="2:14" ht="17.25" customHeight="1">
      <c r="B18" s="926"/>
      <c r="C18" s="928" t="s">
        <v>203</v>
      </c>
      <c r="D18" s="889"/>
      <c r="E18" s="890"/>
      <c r="F18" s="890"/>
      <c r="G18" s="890"/>
      <c r="H18" s="890"/>
      <c r="I18" s="890"/>
      <c r="J18" s="890"/>
      <c r="K18" s="891"/>
      <c r="L18" s="895"/>
      <c r="M18" s="896"/>
      <c r="N18" s="897"/>
    </row>
    <row r="19" spans="2:14" ht="17.25" customHeight="1">
      <c r="B19" s="926"/>
      <c r="C19" s="929"/>
      <c r="D19" s="886"/>
      <c r="E19" s="887"/>
      <c r="F19" s="887"/>
      <c r="G19" s="887"/>
      <c r="H19" s="887"/>
      <c r="I19" s="887"/>
      <c r="J19" s="887"/>
      <c r="K19" s="888"/>
      <c r="L19" s="904"/>
      <c r="M19" s="905"/>
      <c r="N19" s="906"/>
    </row>
    <row r="20" spans="2:14" ht="17.25" customHeight="1">
      <c r="B20" s="926"/>
      <c r="C20" s="929"/>
      <c r="D20" s="886"/>
      <c r="E20" s="887"/>
      <c r="F20" s="887"/>
      <c r="G20" s="887"/>
      <c r="H20" s="887"/>
      <c r="I20" s="887"/>
      <c r="J20" s="887"/>
      <c r="K20" s="888"/>
      <c r="L20" s="904"/>
      <c r="M20" s="905"/>
      <c r="N20" s="906"/>
    </row>
    <row r="21" spans="2:14" ht="17.25" customHeight="1">
      <c r="B21" s="926"/>
      <c r="C21" s="929"/>
      <c r="D21" s="886"/>
      <c r="E21" s="887"/>
      <c r="F21" s="887"/>
      <c r="G21" s="887"/>
      <c r="H21" s="887"/>
      <c r="I21" s="887"/>
      <c r="J21" s="887"/>
      <c r="K21" s="888"/>
      <c r="L21" s="904"/>
      <c r="M21" s="905"/>
      <c r="N21" s="906"/>
    </row>
    <row r="22" spans="2:14" ht="17.25" customHeight="1">
      <c r="B22" s="926"/>
      <c r="C22" s="929"/>
      <c r="D22" s="886"/>
      <c r="E22" s="887"/>
      <c r="F22" s="887"/>
      <c r="G22" s="887"/>
      <c r="H22" s="887"/>
      <c r="I22" s="887"/>
      <c r="J22" s="887"/>
      <c r="K22" s="888"/>
      <c r="L22" s="904"/>
      <c r="M22" s="905"/>
      <c r="N22" s="906"/>
    </row>
    <row r="23" spans="2:14" ht="17.25" customHeight="1">
      <c r="B23" s="926"/>
      <c r="C23" s="929"/>
      <c r="D23" s="886"/>
      <c r="E23" s="887"/>
      <c r="F23" s="887"/>
      <c r="G23" s="887"/>
      <c r="H23" s="887"/>
      <c r="I23" s="887"/>
      <c r="J23" s="887"/>
      <c r="K23" s="888"/>
      <c r="L23" s="907"/>
      <c r="M23" s="908"/>
      <c r="N23" s="909"/>
    </row>
    <row r="24" spans="2:14" ht="17.25" customHeight="1">
      <c r="B24" s="926"/>
      <c r="C24" s="892" t="s">
        <v>204</v>
      </c>
      <c r="D24" s="889"/>
      <c r="E24" s="890"/>
      <c r="F24" s="890"/>
      <c r="G24" s="890"/>
      <c r="H24" s="890"/>
      <c r="I24" s="890"/>
      <c r="J24" s="890"/>
      <c r="K24" s="891"/>
      <c r="L24" s="895"/>
      <c r="M24" s="896"/>
      <c r="N24" s="897"/>
    </row>
    <row r="25" spans="2:14" ht="17.25" customHeight="1">
      <c r="B25" s="926"/>
      <c r="C25" s="893"/>
      <c r="D25" s="886"/>
      <c r="E25" s="887"/>
      <c r="F25" s="887"/>
      <c r="G25" s="887"/>
      <c r="H25" s="887"/>
      <c r="I25" s="887"/>
      <c r="J25" s="887"/>
      <c r="K25" s="888"/>
      <c r="L25" s="904"/>
      <c r="M25" s="905"/>
      <c r="N25" s="906"/>
    </row>
    <row r="26" spans="2:14" ht="17.25" customHeight="1">
      <c r="B26" s="926"/>
      <c r="C26" s="893"/>
      <c r="D26" s="886"/>
      <c r="E26" s="887"/>
      <c r="F26" s="887"/>
      <c r="G26" s="887"/>
      <c r="H26" s="887"/>
      <c r="I26" s="887"/>
      <c r="J26" s="887"/>
      <c r="K26" s="888"/>
      <c r="L26" s="904"/>
      <c r="M26" s="905"/>
      <c r="N26" s="906"/>
    </row>
    <row r="27" spans="2:14" ht="17.25" customHeight="1">
      <c r="B27" s="926"/>
      <c r="C27" s="893"/>
      <c r="D27" s="886"/>
      <c r="E27" s="887"/>
      <c r="F27" s="887"/>
      <c r="G27" s="887"/>
      <c r="H27" s="887"/>
      <c r="I27" s="887"/>
      <c r="J27" s="887"/>
      <c r="K27" s="888"/>
      <c r="L27" s="904"/>
      <c r="M27" s="905"/>
      <c r="N27" s="906"/>
    </row>
    <row r="28" spans="2:14" ht="17.25" customHeight="1">
      <c r="B28" s="926"/>
      <c r="C28" s="893"/>
      <c r="D28" s="886"/>
      <c r="E28" s="887"/>
      <c r="F28" s="887"/>
      <c r="G28" s="887"/>
      <c r="H28" s="887"/>
      <c r="I28" s="887"/>
      <c r="J28" s="887"/>
      <c r="K28" s="888"/>
      <c r="L28" s="904"/>
      <c r="M28" s="905"/>
      <c r="N28" s="906"/>
    </row>
    <row r="29" spans="2:14" ht="17.25" customHeight="1" thickBot="1">
      <c r="B29" s="926"/>
      <c r="C29" s="894"/>
      <c r="D29" s="883"/>
      <c r="E29" s="884"/>
      <c r="F29" s="884"/>
      <c r="G29" s="884"/>
      <c r="H29" s="884"/>
      <c r="I29" s="884"/>
      <c r="J29" s="884"/>
      <c r="K29" s="885"/>
      <c r="L29" s="907"/>
      <c r="M29" s="908"/>
      <c r="N29" s="909"/>
    </row>
    <row r="30" spans="2:14" ht="17.25" customHeight="1" thickTop="1" thickBot="1">
      <c r="B30" s="927"/>
      <c r="C30" s="246"/>
      <c r="D30" s="240"/>
      <c r="E30" s="247"/>
      <c r="F30" s="247"/>
      <c r="G30" s="247"/>
      <c r="H30" s="248" t="str">
        <f>IF(L30=D10,"","＜ERROR＞ｽｸｰﾘﾝｸﾞ時間数が一致していません！")</f>
        <v/>
      </c>
      <c r="I30" s="938" t="s">
        <v>205</v>
      </c>
      <c r="J30" s="938"/>
      <c r="K30" s="939"/>
      <c r="L30" s="940">
        <f>SUM(L12:N29)</f>
        <v>0</v>
      </c>
      <c r="M30" s="941"/>
      <c r="N30" s="942"/>
    </row>
    <row r="31" spans="2:14" ht="17.25" customHeight="1">
      <c r="C31" s="87"/>
    </row>
    <row r="32" spans="2:14" ht="17.25" customHeight="1">
      <c r="B32" s="249"/>
      <c r="C32" s="87"/>
    </row>
    <row r="33" spans="2:3" ht="17.25" customHeight="1">
      <c r="B33" s="250"/>
      <c r="C33" s="251"/>
    </row>
    <row r="34" spans="2:3" ht="17.25" customHeight="1">
      <c r="B34" s="250"/>
      <c r="C34" s="252"/>
    </row>
    <row r="35" spans="2:3" ht="17.25" customHeight="1">
      <c r="B35" s="250"/>
      <c r="C35" s="252"/>
    </row>
    <row r="36" spans="2:3" ht="31.5" customHeight="1">
      <c r="B36" s="250"/>
      <c r="C36" s="252"/>
    </row>
    <row r="37" spans="2:3">
      <c r="B37" s="250"/>
      <c r="C37" s="252"/>
    </row>
    <row r="38" spans="2:3">
      <c r="B38" s="250"/>
      <c r="C38" s="252"/>
    </row>
  </sheetData>
  <sheetProtection insertRows="0"/>
  <mergeCells count="51">
    <mergeCell ref="B12:B30"/>
    <mergeCell ref="C12:C17"/>
    <mergeCell ref="L12:N12"/>
    <mergeCell ref="L13:N13"/>
    <mergeCell ref="D6:E6"/>
    <mergeCell ref="F6:N6"/>
    <mergeCell ref="C18:C23"/>
    <mergeCell ref="L29:N29"/>
    <mergeCell ref="I30:K30"/>
    <mergeCell ref="L30:N30"/>
    <mergeCell ref="L16:N16"/>
    <mergeCell ref="L17:N17"/>
    <mergeCell ref="L19:N19"/>
    <mergeCell ref="L20:N20"/>
    <mergeCell ref="L21:N21"/>
    <mergeCell ref="L22:N22"/>
    <mergeCell ref="C3:N3"/>
    <mergeCell ref="C4:N4"/>
    <mergeCell ref="C7:N7"/>
    <mergeCell ref="B10:C10"/>
    <mergeCell ref="L11:N11"/>
    <mergeCell ref="D5:N5"/>
    <mergeCell ref="C24:C29"/>
    <mergeCell ref="L24:N24"/>
    <mergeCell ref="D11:K11"/>
    <mergeCell ref="D12:K12"/>
    <mergeCell ref="D18:K18"/>
    <mergeCell ref="D19:K19"/>
    <mergeCell ref="D20:K20"/>
    <mergeCell ref="L14:N14"/>
    <mergeCell ref="L15:N15"/>
    <mergeCell ref="L18:N18"/>
    <mergeCell ref="L26:N26"/>
    <mergeCell ref="L23:N23"/>
    <mergeCell ref="L25:N25"/>
    <mergeCell ref="L27:N27"/>
    <mergeCell ref="L28:N28"/>
    <mergeCell ref="D28:K28"/>
    <mergeCell ref="D29:K29"/>
    <mergeCell ref="D13:K13"/>
    <mergeCell ref="D14:K14"/>
    <mergeCell ref="D15:K15"/>
    <mergeCell ref="D16:K16"/>
    <mergeCell ref="D17:K17"/>
    <mergeCell ref="D21:K21"/>
    <mergeCell ref="D22:K22"/>
    <mergeCell ref="D23:K23"/>
    <mergeCell ref="D24:K24"/>
    <mergeCell ref="D25:K25"/>
    <mergeCell ref="D26:K26"/>
    <mergeCell ref="D27:K27"/>
  </mergeCells>
  <phoneticPr fontId="2"/>
  <printOptions horizontalCentered="1"/>
  <pageMargins left="0.78740157480314965" right="0.19685039370078741" top="0.39370078740157483" bottom="0.39370078740157483" header="0.19685039370078741" footer="0.19685039370078741"/>
  <pageSetup paperSize="9" scale="91" orientation="portrait" r:id="rId1"/>
  <headerFooter alignWithMargins="0">
    <oddHeader>&amp;R&amp;F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53"/>
  <sheetViews>
    <sheetView view="pageBreakPreview" zoomScale="70" zoomScaleNormal="85" zoomScaleSheetLayoutView="70" workbookViewId="0">
      <selection activeCell="C3" sqref="C3"/>
    </sheetView>
  </sheetViews>
  <sheetFormatPr defaultRowHeight="13.5"/>
  <cols>
    <col min="1" max="1" width="4.625" style="557" customWidth="1"/>
    <col min="2" max="2" width="3.375" style="557" bestFit="1" customWidth="1"/>
    <col min="3" max="3" width="27.625" style="583" customWidth="1"/>
    <col min="4" max="4" width="5.75" style="557" customWidth="1"/>
    <col min="5" max="5" width="4.625" style="557" customWidth="1"/>
    <col min="6" max="6" width="3.375" style="557" bestFit="1" customWidth="1"/>
    <col min="7" max="7" width="27.625" style="583" customWidth="1"/>
    <col min="8" max="8" width="5.75" style="557" customWidth="1"/>
    <col min="9" max="9" width="4.625" style="557" customWidth="1"/>
    <col min="10" max="10" width="3.375" style="557" bestFit="1" customWidth="1"/>
    <col min="11" max="11" width="27.625" style="583" customWidth="1"/>
    <col min="12" max="12" width="5.75" style="557" customWidth="1"/>
    <col min="13" max="13" width="5" style="557" bestFit="1" customWidth="1"/>
    <col min="14" max="14" width="5.625" style="557" bestFit="1" customWidth="1"/>
    <col min="15" max="15" width="9" style="557"/>
    <col min="16" max="16" width="9" style="557" customWidth="1"/>
    <col min="17" max="18" width="9.125" style="557" customWidth="1"/>
    <col min="19" max="21" width="9" style="557" customWidth="1"/>
    <col min="22" max="16384" width="9" style="557"/>
  </cols>
  <sheetData>
    <row r="1" spans="1:18" ht="17.25">
      <c r="A1" s="554" t="s">
        <v>407</v>
      </c>
      <c r="B1" s="554"/>
      <c r="C1" s="555"/>
      <c r="D1" s="554"/>
      <c r="E1" s="554"/>
      <c r="F1" s="554"/>
      <c r="G1" s="555"/>
      <c r="H1" s="554"/>
      <c r="I1" s="556">
        <v>7</v>
      </c>
      <c r="J1" s="554"/>
      <c r="K1" s="555" t="s">
        <v>384</v>
      </c>
      <c r="L1" s="554"/>
    </row>
    <row r="2" spans="1:18" ht="9.75" customHeight="1">
      <c r="A2" s="558"/>
      <c r="B2" s="558"/>
      <c r="C2" s="559"/>
      <c r="D2" s="558"/>
      <c r="E2" s="558"/>
      <c r="F2" s="558"/>
      <c r="G2" s="559"/>
      <c r="H2" s="558"/>
      <c r="I2" s="558"/>
      <c r="J2" s="558"/>
      <c r="K2" s="559"/>
      <c r="L2" s="558"/>
    </row>
    <row r="3" spans="1:18" ht="15" customHeight="1">
      <c r="A3" s="558"/>
      <c r="B3" s="558"/>
      <c r="C3" s="559"/>
      <c r="D3" s="558"/>
      <c r="E3" s="558"/>
      <c r="F3" s="558"/>
      <c r="G3" s="559"/>
      <c r="H3" s="946"/>
      <c r="I3" s="946"/>
      <c r="J3" s="946"/>
      <c r="K3" s="947"/>
      <c r="L3" s="947"/>
      <c r="M3" s="947"/>
      <c r="N3" s="947"/>
    </row>
    <row r="4" spans="1:18" ht="15" customHeight="1">
      <c r="A4" s="558"/>
      <c r="B4" s="558"/>
      <c r="C4" s="559"/>
      <c r="D4" s="558"/>
      <c r="E4" s="558"/>
      <c r="F4" s="558"/>
      <c r="G4" s="559"/>
      <c r="H4" s="946" t="s">
        <v>72</v>
      </c>
      <c r="I4" s="946"/>
      <c r="J4" s="946"/>
      <c r="K4" s="947">
        <f>入力表!F40</f>
        <v>0</v>
      </c>
      <c r="L4" s="947"/>
      <c r="M4" s="947"/>
      <c r="N4" s="947"/>
    </row>
    <row r="5" spans="1:18" s="561" customFormat="1">
      <c r="A5" s="560"/>
      <c r="C5" s="562"/>
      <c r="D5" s="563"/>
      <c r="E5" s="560"/>
      <c r="G5" s="562"/>
      <c r="H5" s="563"/>
      <c r="I5" s="563"/>
      <c r="J5" s="407"/>
      <c r="K5" s="564"/>
      <c r="L5" s="642"/>
    </row>
    <row r="6" spans="1:18" s="561" customFormat="1">
      <c r="A6" s="560" t="s">
        <v>385</v>
      </c>
      <c r="B6" s="566" t="s">
        <v>392</v>
      </c>
      <c r="C6" s="562"/>
      <c r="D6" s="563"/>
      <c r="E6" s="560"/>
      <c r="G6" s="562"/>
      <c r="H6" s="563"/>
      <c r="I6" s="563"/>
      <c r="J6" s="407"/>
      <c r="K6" s="564"/>
      <c r="L6" s="642"/>
    </row>
    <row r="7" spans="1:18" s="561" customFormat="1">
      <c r="A7" s="560"/>
      <c r="B7" s="948"/>
      <c r="C7" s="948"/>
      <c r="D7" s="948"/>
      <c r="E7" s="948"/>
      <c r="F7" s="948"/>
      <c r="G7" s="948"/>
      <c r="H7" s="948"/>
      <c r="I7" s="948"/>
      <c r="J7" s="948"/>
      <c r="K7" s="564"/>
      <c r="L7" s="642"/>
    </row>
    <row r="8" spans="1:18" s="561" customFormat="1">
      <c r="A8" s="567" t="s">
        <v>380</v>
      </c>
      <c r="B8" s="568" t="s">
        <v>386</v>
      </c>
      <c r="C8" s="569"/>
      <c r="D8" s="563"/>
      <c r="E8" s="560"/>
      <c r="F8" s="563"/>
      <c r="G8" s="562"/>
      <c r="H8" s="563"/>
      <c r="I8" s="560"/>
      <c r="J8" s="407"/>
      <c r="K8" s="564" t="s">
        <v>393</v>
      </c>
      <c r="L8" s="565">
        <f>入力表!E40</f>
        <v>0</v>
      </c>
    </row>
    <row r="9" spans="1:18" s="561" customFormat="1">
      <c r="A9" s="567"/>
      <c r="B9" s="568"/>
      <c r="C9" s="569"/>
      <c r="D9" s="563"/>
      <c r="E9" s="560"/>
      <c r="F9" s="563"/>
      <c r="G9" s="562"/>
      <c r="H9" s="563"/>
      <c r="I9" s="560"/>
      <c r="J9" s="407"/>
      <c r="K9" s="564"/>
      <c r="L9" s="570"/>
    </row>
    <row r="10" spans="1:18" ht="11.25" customHeight="1" thickBot="1">
      <c r="A10" s="558"/>
      <c r="B10" s="558"/>
      <c r="C10" s="559"/>
      <c r="D10" s="558"/>
      <c r="E10" s="558"/>
      <c r="F10" s="558"/>
      <c r="G10" s="559"/>
      <c r="H10" s="558"/>
      <c r="I10" s="558"/>
      <c r="J10" s="558"/>
      <c r="K10" s="559"/>
      <c r="L10" s="558"/>
    </row>
    <row r="11" spans="1:18" ht="27" customHeight="1" thickTop="1" thickBot="1">
      <c r="A11" s="943">
        <f>A12</f>
        <v>43282</v>
      </c>
      <c r="B11" s="944"/>
      <c r="C11" s="945"/>
      <c r="D11" s="571" t="s">
        <v>387</v>
      </c>
      <c r="E11" s="943">
        <f>E13</f>
        <v>43314</v>
      </c>
      <c r="F11" s="944"/>
      <c r="G11" s="945"/>
      <c r="H11" s="572" t="s">
        <v>387</v>
      </c>
      <c r="I11" s="943">
        <f>I12</f>
        <v>43344</v>
      </c>
      <c r="J11" s="944"/>
      <c r="K11" s="945"/>
      <c r="L11" s="571" t="s">
        <v>387</v>
      </c>
      <c r="Q11" s="573"/>
      <c r="R11" s="574"/>
    </row>
    <row r="12" spans="1:18" s="583" customFormat="1" ht="27" customHeight="1" thickTop="1">
      <c r="A12" s="643">
        <v>43282</v>
      </c>
      <c r="B12" s="644">
        <f t="shared" ref="B12:B41" si="0">WEEKDAY(A12)</f>
        <v>1</v>
      </c>
      <c r="C12" s="645"/>
      <c r="D12" s="646"/>
      <c r="E12" s="575">
        <f>A42+1</f>
        <v>43313</v>
      </c>
      <c r="F12" s="576">
        <f t="shared" ref="F12:F42" si="1">WEEKDAY(E12)</f>
        <v>4</v>
      </c>
      <c r="G12" s="577"/>
      <c r="H12" s="578"/>
      <c r="I12" s="579">
        <f>E42+1</f>
        <v>43344</v>
      </c>
      <c r="J12" s="580">
        <f t="shared" ref="J12:J41" si="2">WEEKDAY(I12)</f>
        <v>7</v>
      </c>
      <c r="K12" s="581"/>
      <c r="L12" s="582"/>
      <c r="Q12" s="584"/>
      <c r="R12" s="585"/>
    </row>
    <row r="13" spans="1:18" s="583" customFormat="1" ht="27" customHeight="1">
      <c r="A13" s="586">
        <f t="shared" ref="A13:A42" si="3">A12+1</f>
        <v>43283</v>
      </c>
      <c r="B13" s="587">
        <f t="shared" si="0"/>
        <v>2</v>
      </c>
      <c r="C13" s="588"/>
      <c r="D13" s="589"/>
      <c r="E13" s="590">
        <f t="shared" ref="E13:E42" si="4">E12+1</f>
        <v>43314</v>
      </c>
      <c r="F13" s="591">
        <f t="shared" si="1"/>
        <v>5</v>
      </c>
      <c r="G13" s="592"/>
      <c r="H13" s="589"/>
      <c r="I13" s="593">
        <f t="shared" ref="I13:I41" si="5">I12+1</f>
        <v>43345</v>
      </c>
      <c r="J13" s="580">
        <f t="shared" si="2"/>
        <v>1</v>
      </c>
      <c r="K13" s="592"/>
      <c r="L13" s="594"/>
      <c r="Q13" s="574"/>
      <c r="R13" s="585"/>
    </row>
    <row r="14" spans="1:18" s="583" customFormat="1" ht="27" customHeight="1">
      <c r="A14" s="586">
        <f t="shared" si="3"/>
        <v>43284</v>
      </c>
      <c r="B14" s="587">
        <f t="shared" si="0"/>
        <v>3</v>
      </c>
      <c r="C14" s="647"/>
      <c r="D14" s="589"/>
      <c r="E14" s="590">
        <f t="shared" si="4"/>
        <v>43315</v>
      </c>
      <c r="F14" s="591">
        <f t="shared" si="1"/>
        <v>6</v>
      </c>
      <c r="G14" s="592"/>
      <c r="H14" s="589"/>
      <c r="I14" s="593">
        <f t="shared" si="5"/>
        <v>43346</v>
      </c>
      <c r="J14" s="580">
        <f t="shared" si="2"/>
        <v>2</v>
      </c>
      <c r="K14" s="592"/>
      <c r="L14" s="594"/>
      <c r="Q14" s="574"/>
      <c r="R14" s="585"/>
    </row>
    <row r="15" spans="1:18" s="583" customFormat="1" ht="27" customHeight="1">
      <c r="A15" s="586">
        <f t="shared" si="3"/>
        <v>43285</v>
      </c>
      <c r="B15" s="587">
        <f t="shared" si="0"/>
        <v>4</v>
      </c>
      <c r="C15" s="595"/>
      <c r="D15" s="589"/>
      <c r="E15" s="590">
        <f t="shared" si="4"/>
        <v>43316</v>
      </c>
      <c r="F15" s="591">
        <f t="shared" si="1"/>
        <v>7</v>
      </c>
      <c r="G15" s="592"/>
      <c r="H15" s="589"/>
      <c r="I15" s="593">
        <f t="shared" si="5"/>
        <v>43347</v>
      </c>
      <c r="J15" s="580">
        <f t="shared" si="2"/>
        <v>3</v>
      </c>
      <c r="K15" s="592"/>
      <c r="L15" s="594"/>
      <c r="Q15" s="574"/>
      <c r="R15" s="585"/>
    </row>
    <row r="16" spans="1:18" s="583" customFormat="1" ht="27" customHeight="1">
      <c r="A16" s="586">
        <f t="shared" si="3"/>
        <v>43286</v>
      </c>
      <c r="B16" s="587">
        <f t="shared" si="0"/>
        <v>5</v>
      </c>
      <c r="C16" s="595"/>
      <c r="D16" s="589"/>
      <c r="E16" s="590">
        <f t="shared" si="4"/>
        <v>43317</v>
      </c>
      <c r="F16" s="591">
        <f t="shared" si="1"/>
        <v>1</v>
      </c>
      <c r="G16" s="592"/>
      <c r="H16" s="589"/>
      <c r="I16" s="593">
        <f t="shared" si="5"/>
        <v>43348</v>
      </c>
      <c r="J16" s="580">
        <f t="shared" si="2"/>
        <v>4</v>
      </c>
      <c r="K16" s="592"/>
      <c r="L16" s="594"/>
      <c r="Q16" s="574"/>
      <c r="R16" s="585"/>
    </row>
    <row r="17" spans="1:18" s="583" customFormat="1" ht="27" customHeight="1">
      <c r="A17" s="600">
        <f t="shared" si="3"/>
        <v>43287</v>
      </c>
      <c r="B17" s="601">
        <f t="shared" si="0"/>
        <v>6</v>
      </c>
      <c r="C17" s="602"/>
      <c r="D17" s="603"/>
      <c r="E17" s="590">
        <f t="shared" si="4"/>
        <v>43318</v>
      </c>
      <c r="F17" s="591">
        <f t="shared" si="1"/>
        <v>2</v>
      </c>
      <c r="G17" s="592"/>
      <c r="H17" s="589"/>
      <c r="I17" s="593">
        <f t="shared" si="5"/>
        <v>43349</v>
      </c>
      <c r="J17" s="580">
        <f t="shared" si="2"/>
        <v>5</v>
      </c>
      <c r="K17" s="592"/>
      <c r="L17" s="594"/>
      <c r="Q17" s="574"/>
      <c r="R17" s="585"/>
    </row>
    <row r="18" spans="1:18" s="583" customFormat="1" ht="27" customHeight="1">
      <c r="A18" s="586">
        <f t="shared" si="3"/>
        <v>43288</v>
      </c>
      <c r="B18" s="587">
        <f t="shared" si="0"/>
        <v>7</v>
      </c>
      <c r="C18" s="595"/>
      <c r="D18" s="589"/>
      <c r="E18" s="590">
        <f t="shared" si="4"/>
        <v>43319</v>
      </c>
      <c r="F18" s="591">
        <f t="shared" si="1"/>
        <v>3</v>
      </c>
      <c r="G18" s="592"/>
      <c r="H18" s="589"/>
      <c r="I18" s="593">
        <f t="shared" si="5"/>
        <v>43350</v>
      </c>
      <c r="J18" s="580">
        <f t="shared" si="2"/>
        <v>6</v>
      </c>
      <c r="K18" s="592"/>
      <c r="L18" s="594"/>
      <c r="Q18" s="574"/>
      <c r="R18" s="585"/>
    </row>
    <row r="19" spans="1:18" s="583" customFormat="1" ht="27" customHeight="1">
      <c r="A19" s="600">
        <f t="shared" si="3"/>
        <v>43289</v>
      </c>
      <c r="B19" s="601">
        <f t="shared" si="0"/>
        <v>1</v>
      </c>
      <c r="C19" s="602"/>
      <c r="D19" s="603"/>
      <c r="E19" s="590">
        <f t="shared" si="4"/>
        <v>43320</v>
      </c>
      <c r="F19" s="591">
        <f t="shared" si="1"/>
        <v>4</v>
      </c>
      <c r="G19" s="588"/>
      <c r="H19" s="603"/>
      <c r="I19" s="593">
        <f t="shared" si="5"/>
        <v>43351</v>
      </c>
      <c r="J19" s="580">
        <f t="shared" si="2"/>
        <v>7</v>
      </c>
      <c r="K19" s="592"/>
      <c r="L19" s="594"/>
      <c r="Q19" s="574"/>
      <c r="R19" s="585"/>
    </row>
    <row r="20" spans="1:18" s="583" customFormat="1" ht="27" customHeight="1">
      <c r="A20" s="586">
        <f t="shared" si="3"/>
        <v>43290</v>
      </c>
      <c r="B20" s="587">
        <f t="shared" si="0"/>
        <v>2</v>
      </c>
      <c r="C20" s="595"/>
      <c r="D20" s="589"/>
      <c r="E20" s="590">
        <f t="shared" si="4"/>
        <v>43321</v>
      </c>
      <c r="F20" s="591">
        <f t="shared" si="1"/>
        <v>5</v>
      </c>
      <c r="G20" s="592"/>
      <c r="H20" s="589"/>
      <c r="I20" s="593">
        <f t="shared" si="5"/>
        <v>43352</v>
      </c>
      <c r="J20" s="580">
        <f t="shared" si="2"/>
        <v>1</v>
      </c>
      <c r="K20" s="592"/>
      <c r="L20" s="594"/>
      <c r="Q20" s="574"/>
      <c r="R20" s="585"/>
    </row>
    <row r="21" spans="1:18" s="583" customFormat="1" ht="27" customHeight="1">
      <c r="A21" s="586">
        <f t="shared" si="3"/>
        <v>43291</v>
      </c>
      <c r="B21" s="587">
        <f t="shared" si="0"/>
        <v>3</v>
      </c>
      <c r="C21" s="595"/>
      <c r="D21" s="589"/>
      <c r="E21" s="590">
        <f t="shared" si="4"/>
        <v>43322</v>
      </c>
      <c r="F21" s="591">
        <f t="shared" si="1"/>
        <v>6</v>
      </c>
      <c r="G21" s="592"/>
      <c r="H21" s="589"/>
      <c r="I21" s="604">
        <f t="shared" si="5"/>
        <v>43353</v>
      </c>
      <c r="J21" s="580">
        <f t="shared" si="2"/>
        <v>2</v>
      </c>
      <c r="K21" s="648"/>
      <c r="L21" s="605"/>
      <c r="Q21" s="574"/>
      <c r="R21" s="585"/>
    </row>
    <row r="22" spans="1:18" s="583" customFormat="1" ht="27" customHeight="1">
      <c r="A22" s="586">
        <f t="shared" si="3"/>
        <v>43292</v>
      </c>
      <c r="B22" s="587">
        <f t="shared" si="0"/>
        <v>4</v>
      </c>
      <c r="C22" s="595"/>
      <c r="D22" s="589"/>
      <c r="E22" s="651">
        <f t="shared" si="4"/>
        <v>43323</v>
      </c>
      <c r="F22" s="652">
        <f t="shared" si="1"/>
        <v>7</v>
      </c>
      <c r="G22" s="608"/>
      <c r="H22" s="599"/>
      <c r="I22" s="593">
        <f t="shared" si="5"/>
        <v>43354</v>
      </c>
      <c r="J22" s="580">
        <f t="shared" si="2"/>
        <v>3</v>
      </c>
      <c r="K22" s="592"/>
      <c r="L22" s="594"/>
      <c r="Q22" s="574"/>
      <c r="R22" s="585"/>
    </row>
    <row r="23" spans="1:18" s="583" customFormat="1" ht="27" customHeight="1">
      <c r="A23" s="586">
        <f t="shared" si="3"/>
        <v>43293</v>
      </c>
      <c r="B23" s="587">
        <f t="shared" si="0"/>
        <v>5</v>
      </c>
      <c r="C23" s="588"/>
      <c r="D23" s="603"/>
      <c r="E23" s="590">
        <f t="shared" si="4"/>
        <v>43324</v>
      </c>
      <c r="F23" s="591">
        <f t="shared" si="1"/>
        <v>1</v>
      </c>
      <c r="G23" s="592"/>
      <c r="H23" s="589"/>
      <c r="I23" s="593">
        <f t="shared" si="5"/>
        <v>43355</v>
      </c>
      <c r="J23" s="580">
        <f t="shared" si="2"/>
        <v>4</v>
      </c>
      <c r="K23" s="592"/>
      <c r="L23" s="594"/>
      <c r="Q23" s="574"/>
      <c r="R23" s="585"/>
    </row>
    <row r="24" spans="1:18" s="583" customFormat="1" ht="27" customHeight="1">
      <c r="A24" s="586">
        <f t="shared" si="3"/>
        <v>43294</v>
      </c>
      <c r="B24" s="587">
        <f t="shared" si="0"/>
        <v>6</v>
      </c>
      <c r="C24" s="595"/>
      <c r="D24" s="589"/>
      <c r="E24" s="590">
        <f t="shared" si="4"/>
        <v>43325</v>
      </c>
      <c r="F24" s="591">
        <f t="shared" si="1"/>
        <v>2</v>
      </c>
      <c r="G24" s="592"/>
      <c r="H24" s="589"/>
      <c r="I24" s="593">
        <f t="shared" si="5"/>
        <v>43356</v>
      </c>
      <c r="J24" s="580">
        <f t="shared" si="2"/>
        <v>5</v>
      </c>
      <c r="K24" s="592"/>
      <c r="L24" s="594"/>
      <c r="Q24" s="574"/>
      <c r="R24" s="585"/>
    </row>
    <row r="25" spans="1:18" s="583" customFormat="1" ht="27" customHeight="1">
      <c r="A25" s="586">
        <f t="shared" si="3"/>
        <v>43295</v>
      </c>
      <c r="B25" s="587">
        <f t="shared" si="0"/>
        <v>7</v>
      </c>
      <c r="C25" s="595"/>
      <c r="D25" s="589"/>
      <c r="E25" s="590">
        <f t="shared" si="4"/>
        <v>43326</v>
      </c>
      <c r="F25" s="591">
        <f t="shared" si="1"/>
        <v>3</v>
      </c>
      <c r="G25" s="592"/>
      <c r="H25" s="589"/>
      <c r="I25" s="593">
        <f t="shared" si="5"/>
        <v>43357</v>
      </c>
      <c r="J25" s="580">
        <f t="shared" si="2"/>
        <v>6</v>
      </c>
      <c r="K25" s="592"/>
      <c r="L25" s="594"/>
      <c r="Q25" s="574"/>
      <c r="R25" s="585"/>
    </row>
    <row r="26" spans="1:18" s="583" customFormat="1" ht="27" customHeight="1">
      <c r="A26" s="586">
        <f t="shared" si="3"/>
        <v>43296</v>
      </c>
      <c r="B26" s="587">
        <f t="shared" si="0"/>
        <v>1</v>
      </c>
      <c r="C26" s="595"/>
      <c r="D26" s="589"/>
      <c r="E26" s="590">
        <f t="shared" si="4"/>
        <v>43327</v>
      </c>
      <c r="F26" s="591">
        <f t="shared" si="1"/>
        <v>4</v>
      </c>
      <c r="G26" s="592"/>
      <c r="H26" s="589"/>
      <c r="I26" s="593">
        <f t="shared" si="5"/>
        <v>43358</v>
      </c>
      <c r="J26" s="580">
        <f t="shared" si="2"/>
        <v>7</v>
      </c>
      <c r="K26" s="592"/>
      <c r="L26" s="594"/>
      <c r="Q26" s="574"/>
      <c r="R26" s="585"/>
    </row>
    <row r="27" spans="1:18" s="583" customFormat="1" ht="27" customHeight="1">
      <c r="A27" s="596">
        <f t="shared" si="3"/>
        <v>43297</v>
      </c>
      <c r="B27" s="597">
        <f t="shared" si="0"/>
        <v>2</v>
      </c>
      <c r="C27" s="598"/>
      <c r="D27" s="599"/>
      <c r="E27" s="590">
        <f t="shared" si="4"/>
        <v>43328</v>
      </c>
      <c r="F27" s="591">
        <f t="shared" si="1"/>
        <v>5</v>
      </c>
      <c r="G27" s="592"/>
      <c r="H27" s="589"/>
      <c r="I27" s="593">
        <f t="shared" si="5"/>
        <v>43359</v>
      </c>
      <c r="J27" s="580">
        <f t="shared" si="2"/>
        <v>1</v>
      </c>
      <c r="K27" s="592"/>
      <c r="L27" s="594"/>
      <c r="Q27" s="574"/>
      <c r="R27" s="585"/>
    </row>
    <row r="28" spans="1:18" s="583" customFormat="1" ht="27" customHeight="1">
      <c r="A28" s="600">
        <f t="shared" si="3"/>
        <v>43298</v>
      </c>
      <c r="B28" s="601">
        <f t="shared" si="0"/>
        <v>3</v>
      </c>
      <c r="C28" s="602"/>
      <c r="D28" s="603"/>
      <c r="E28" s="590">
        <f t="shared" si="4"/>
        <v>43329</v>
      </c>
      <c r="F28" s="591">
        <f t="shared" si="1"/>
        <v>6</v>
      </c>
      <c r="G28" s="592"/>
      <c r="H28" s="589"/>
      <c r="I28" s="606">
        <f t="shared" si="5"/>
        <v>43360</v>
      </c>
      <c r="J28" s="607">
        <f t="shared" si="2"/>
        <v>2</v>
      </c>
      <c r="K28" s="608"/>
      <c r="L28" s="609"/>
      <c r="Q28" s="574"/>
      <c r="R28" s="585"/>
    </row>
    <row r="29" spans="1:18" s="583" customFormat="1" ht="27" customHeight="1">
      <c r="A29" s="586">
        <f t="shared" si="3"/>
        <v>43299</v>
      </c>
      <c r="B29" s="587">
        <f t="shared" si="0"/>
        <v>4</v>
      </c>
      <c r="C29" s="595"/>
      <c r="D29" s="589"/>
      <c r="E29" s="590">
        <f t="shared" si="4"/>
        <v>43330</v>
      </c>
      <c r="F29" s="591">
        <f t="shared" si="1"/>
        <v>7</v>
      </c>
      <c r="G29" s="592"/>
      <c r="H29" s="589"/>
      <c r="I29" s="604">
        <f t="shared" si="5"/>
        <v>43361</v>
      </c>
      <c r="J29" s="580">
        <f t="shared" si="2"/>
        <v>3</v>
      </c>
      <c r="K29" s="588"/>
      <c r="L29" s="605"/>
      <c r="Q29" s="574"/>
      <c r="R29" s="585"/>
    </row>
    <row r="30" spans="1:18" s="583" customFormat="1" ht="27" customHeight="1">
      <c r="A30" s="586">
        <f t="shared" si="3"/>
        <v>43300</v>
      </c>
      <c r="B30" s="587">
        <f t="shared" si="0"/>
        <v>5</v>
      </c>
      <c r="C30" s="588"/>
      <c r="D30" s="603"/>
      <c r="E30" s="590">
        <f t="shared" si="4"/>
        <v>43331</v>
      </c>
      <c r="F30" s="591">
        <f t="shared" si="1"/>
        <v>1</v>
      </c>
      <c r="G30" s="588"/>
      <c r="H30" s="603"/>
      <c r="I30" s="593">
        <f t="shared" si="5"/>
        <v>43362</v>
      </c>
      <c r="J30" s="580">
        <f t="shared" si="2"/>
        <v>4</v>
      </c>
      <c r="K30" s="592"/>
      <c r="L30" s="594"/>
      <c r="Q30" s="574"/>
      <c r="R30" s="585"/>
    </row>
    <row r="31" spans="1:18" s="583" customFormat="1" ht="27" customHeight="1">
      <c r="A31" s="586">
        <f t="shared" si="3"/>
        <v>43301</v>
      </c>
      <c r="B31" s="587">
        <f t="shared" si="0"/>
        <v>6</v>
      </c>
      <c r="C31" s="647"/>
      <c r="D31" s="589"/>
      <c r="E31" s="590">
        <f t="shared" si="4"/>
        <v>43332</v>
      </c>
      <c r="F31" s="591">
        <f t="shared" si="1"/>
        <v>2</v>
      </c>
      <c r="G31" s="648"/>
      <c r="H31" s="603"/>
      <c r="I31" s="593">
        <f t="shared" si="5"/>
        <v>43363</v>
      </c>
      <c r="J31" s="580">
        <f t="shared" si="2"/>
        <v>5</v>
      </c>
      <c r="K31" s="592"/>
      <c r="L31" s="594"/>
      <c r="Q31" s="574"/>
      <c r="R31" s="585"/>
    </row>
    <row r="32" spans="1:18" s="583" customFormat="1" ht="27" customHeight="1">
      <c r="A32" s="586">
        <f t="shared" si="3"/>
        <v>43302</v>
      </c>
      <c r="B32" s="587">
        <f t="shared" si="0"/>
        <v>7</v>
      </c>
      <c r="C32" s="595"/>
      <c r="D32" s="589"/>
      <c r="E32" s="590">
        <f t="shared" si="4"/>
        <v>43333</v>
      </c>
      <c r="F32" s="591">
        <f t="shared" si="1"/>
        <v>3</v>
      </c>
      <c r="G32" s="648"/>
      <c r="H32" s="603"/>
      <c r="I32" s="593">
        <f t="shared" si="5"/>
        <v>43364</v>
      </c>
      <c r="J32" s="580">
        <f t="shared" si="2"/>
        <v>6</v>
      </c>
      <c r="K32" s="592"/>
      <c r="L32" s="594"/>
      <c r="Q32" s="574"/>
      <c r="R32" s="610"/>
    </row>
    <row r="33" spans="1:18" s="583" customFormat="1" ht="27" customHeight="1">
      <c r="A33" s="586">
        <f t="shared" si="3"/>
        <v>43303</v>
      </c>
      <c r="B33" s="587">
        <f t="shared" si="0"/>
        <v>1</v>
      </c>
      <c r="C33" s="595"/>
      <c r="D33" s="589"/>
      <c r="E33" s="590">
        <f t="shared" si="4"/>
        <v>43334</v>
      </c>
      <c r="F33" s="591">
        <f t="shared" si="1"/>
        <v>4</v>
      </c>
      <c r="G33" s="592"/>
      <c r="H33" s="589"/>
      <c r="I33" s="593">
        <f t="shared" si="5"/>
        <v>43365</v>
      </c>
      <c r="J33" s="580">
        <f t="shared" si="2"/>
        <v>7</v>
      </c>
      <c r="K33" s="649"/>
      <c r="L33" s="594"/>
      <c r="Q33" s="574"/>
      <c r="R33" s="585"/>
    </row>
    <row r="34" spans="1:18" s="583" customFormat="1" ht="27" customHeight="1">
      <c r="A34" s="586">
        <f t="shared" si="3"/>
        <v>43304</v>
      </c>
      <c r="B34" s="587">
        <f t="shared" si="0"/>
        <v>2</v>
      </c>
      <c r="C34" s="595"/>
      <c r="D34" s="589"/>
      <c r="E34" s="590">
        <f t="shared" si="4"/>
        <v>43335</v>
      </c>
      <c r="F34" s="591">
        <f t="shared" si="1"/>
        <v>5</v>
      </c>
      <c r="G34" s="592"/>
      <c r="H34" s="589"/>
      <c r="I34" s="593">
        <f t="shared" si="5"/>
        <v>43366</v>
      </c>
      <c r="J34" s="580">
        <f t="shared" si="2"/>
        <v>1</v>
      </c>
      <c r="K34" s="592"/>
      <c r="L34" s="594"/>
      <c r="Q34" s="574"/>
      <c r="R34" s="585"/>
    </row>
    <row r="35" spans="1:18" s="583" customFormat="1" ht="27" customHeight="1">
      <c r="A35" s="586">
        <f t="shared" si="3"/>
        <v>43305</v>
      </c>
      <c r="B35" s="587">
        <f t="shared" si="0"/>
        <v>3</v>
      </c>
      <c r="C35" s="647"/>
      <c r="D35" s="589"/>
      <c r="E35" s="590">
        <f t="shared" si="4"/>
        <v>43336</v>
      </c>
      <c r="F35" s="591">
        <f t="shared" si="1"/>
        <v>6</v>
      </c>
      <c r="G35" s="592"/>
      <c r="H35" s="589"/>
      <c r="I35" s="606">
        <f t="shared" si="5"/>
        <v>43367</v>
      </c>
      <c r="J35" s="607">
        <f t="shared" si="2"/>
        <v>2</v>
      </c>
      <c r="K35" s="608"/>
      <c r="L35" s="609"/>
      <c r="Q35" s="611"/>
      <c r="R35" s="612"/>
    </row>
    <row r="36" spans="1:18" s="583" customFormat="1" ht="27" customHeight="1">
      <c r="A36" s="586">
        <f t="shared" si="3"/>
        <v>43306</v>
      </c>
      <c r="B36" s="587">
        <f t="shared" si="0"/>
        <v>4</v>
      </c>
      <c r="C36" s="647"/>
      <c r="D36" s="589"/>
      <c r="E36" s="590">
        <f t="shared" si="4"/>
        <v>43337</v>
      </c>
      <c r="F36" s="591">
        <f t="shared" si="1"/>
        <v>7</v>
      </c>
      <c r="G36" s="649"/>
      <c r="H36" s="589"/>
      <c r="I36" s="593">
        <f t="shared" si="5"/>
        <v>43368</v>
      </c>
      <c r="J36" s="580">
        <f t="shared" si="2"/>
        <v>3</v>
      </c>
      <c r="K36" s="592"/>
      <c r="L36" s="594"/>
      <c r="Q36" s="611"/>
      <c r="R36" s="612"/>
    </row>
    <row r="37" spans="1:18" s="583" customFormat="1" ht="27" customHeight="1">
      <c r="A37" s="586">
        <f t="shared" si="3"/>
        <v>43307</v>
      </c>
      <c r="B37" s="587">
        <f t="shared" si="0"/>
        <v>5</v>
      </c>
      <c r="C37" s="588"/>
      <c r="D37" s="603"/>
      <c r="E37" s="590">
        <f t="shared" si="4"/>
        <v>43338</v>
      </c>
      <c r="F37" s="591">
        <f t="shared" si="1"/>
        <v>1</v>
      </c>
      <c r="G37" s="592"/>
      <c r="H37" s="589"/>
      <c r="I37" s="593">
        <f t="shared" si="5"/>
        <v>43369</v>
      </c>
      <c r="J37" s="580">
        <f t="shared" si="2"/>
        <v>4</v>
      </c>
      <c r="K37" s="649"/>
      <c r="L37" s="594"/>
      <c r="Q37" s="611"/>
      <c r="R37" s="612"/>
    </row>
    <row r="38" spans="1:18" s="583" customFormat="1" ht="27" customHeight="1">
      <c r="A38" s="586">
        <f t="shared" si="3"/>
        <v>43308</v>
      </c>
      <c r="B38" s="587">
        <f t="shared" si="0"/>
        <v>6</v>
      </c>
      <c r="C38" s="588"/>
      <c r="D38" s="603"/>
      <c r="E38" s="590">
        <f t="shared" si="4"/>
        <v>43339</v>
      </c>
      <c r="F38" s="591">
        <f t="shared" si="1"/>
        <v>2</v>
      </c>
      <c r="G38" s="592"/>
      <c r="H38" s="589"/>
      <c r="I38" s="613">
        <f t="shared" si="5"/>
        <v>43370</v>
      </c>
      <c r="J38" s="614">
        <f t="shared" si="2"/>
        <v>5</v>
      </c>
      <c r="K38" s="615"/>
      <c r="L38" s="616"/>
      <c r="Q38" s="611"/>
      <c r="R38" s="612"/>
    </row>
    <row r="39" spans="1:18" s="583" customFormat="1" ht="27" customHeight="1">
      <c r="A39" s="586">
        <f t="shared" si="3"/>
        <v>43309</v>
      </c>
      <c r="B39" s="587">
        <f t="shared" si="0"/>
        <v>7</v>
      </c>
      <c r="C39" s="595"/>
      <c r="D39" s="589"/>
      <c r="E39" s="590">
        <f t="shared" si="4"/>
        <v>43340</v>
      </c>
      <c r="F39" s="591">
        <f t="shared" si="1"/>
        <v>3</v>
      </c>
      <c r="G39" s="592"/>
      <c r="H39" s="617"/>
      <c r="I39" s="613">
        <f t="shared" si="5"/>
        <v>43371</v>
      </c>
      <c r="J39" s="614">
        <f t="shared" si="2"/>
        <v>6</v>
      </c>
      <c r="K39" s="615"/>
      <c r="L39" s="616"/>
      <c r="P39" s="618"/>
      <c r="Q39" s="611"/>
      <c r="R39" s="612"/>
    </row>
    <row r="40" spans="1:18" s="583" customFormat="1" ht="27" customHeight="1">
      <c r="A40" s="600">
        <f t="shared" si="3"/>
        <v>43310</v>
      </c>
      <c r="B40" s="601">
        <f t="shared" si="0"/>
        <v>1</v>
      </c>
      <c r="C40" s="602"/>
      <c r="D40" s="603"/>
      <c r="E40" s="590">
        <f t="shared" si="4"/>
        <v>43341</v>
      </c>
      <c r="F40" s="591">
        <f t="shared" si="1"/>
        <v>4</v>
      </c>
      <c r="G40" s="592"/>
      <c r="H40" s="617"/>
      <c r="I40" s="613">
        <f t="shared" si="5"/>
        <v>43372</v>
      </c>
      <c r="J40" s="614">
        <f t="shared" si="2"/>
        <v>7</v>
      </c>
      <c r="K40" s="615"/>
      <c r="L40" s="616"/>
      <c r="Q40" s="611"/>
      <c r="R40" s="612"/>
    </row>
    <row r="41" spans="1:18" s="583" customFormat="1" ht="27" customHeight="1">
      <c r="A41" s="586">
        <f t="shared" si="3"/>
        <v>43311</v>
      </c>
      <c r="B41" s="587">
        <f t="shared" si="0"/>
        <v>2</v>
      </c>
      <c r="C41" s="619"/>
      <c r="D41" s="589"/>
      <c r="E41" s="590">
        <f t="shared" si="4"/>
        <v>43342</v>
      </c>
      <c r="F41" s="591">
        <f t="shared" si="1"/>
        <v>5</v>
      </c>
      <c r="G41" s="592"/>
      <c r="H41" s="617"/>
      <c r="I41" s="613">
        <f t="shared" si="5"/>
        <v>43373</v>
      </c>
      <c r="J41" s="614">
        <f t="shared" si="2"/>
        <v>1</v>
      </c>
      <c r="K41" s="615"/>
      <c r="L41" s="616"/>
      <c r="Q41" s="611"/>
      <c r="R41" s="612"/>
    </row>
    <row r="42" spans="1:18" s="583" customFormat="1" ht="27" customHeight="1" thickBot="1">
      <c r="A42" s="586">
        <f t="shared" si="3"/>
        <v>43312</v>
      </c>
      <c r="B42" s="587">
        <f t="shared" ref="B42" si="6">WEEKDAY(A42)</f>
        <v>3</v>
      </c>
      <c r="C42" s="619"/>
      <c r="D42" s="589"/>
      <c r="E42" s="590">
        <f t="shared" si="4"/>
        <v>43343</v>
      </c>
      <c r="F42" s="591">
        <f t="shared" si="1"/>
        <v>6</v>
      </c>
      <c r="G42" s="592"/>
      <c r="H42" s="617"/>
      <c r="I42" s="620"/>
      <c r="J42" s="621"/>
      <c r="K42" s="621"/>
      <c r="L42" s="622"/>
      <c r="M42" s="951" t="s">
        <v>388</v>
      </c>
      <c r="N42" s="951"/>
      <c r="Q42" s="611"/>
      <c r="R42" s="612"/>
    </row>
    <row r="43" spans="1:18" s="583" customFormat="1" ht="27" customHeight="1" thickTop="1" thickBot="1">
      <c r="A43" s="952" t="s">
        <v>389</v>
      </c>
      <c r="B43" s="953"/>
      <c r="C43" s="623">
        <f>COUNTIF(C12:C42,"*")-COUNTIF(C12:C42,"入校*")</f>
        <v>0</v>
      </c>
      <c r="D43" s="624" t="s">
        <v>390</v>
      </c>
      <c r="E43" s="954" t="s">
        <v>389</v>
      </c>
      <c r="F43" s="955"/>
      <c r="G43" s="625">
        <f>COUNTIF(G12:G42,"*")</f>
        <v>0</v>
      </c>
      <c r="H43" s="626" t="s">
        <v>390</v>
      </c>
      <c r="I43" s="954" t="s">
        <v>389</v>
      </c>
      <c r="J43" s="955"/>
      <c r="K43" s="627">
        <f>COUNTIF(K12:K42,"*")-COUNTIF(K12:K42,"修了*")</f>
        <v>0</v>
      </c>
      <c r="L43" s="628" t="s">
        <v>390</v>
      </c>
      <c r="M43" s="629">
        <f>SUM(C43,G43,K43)</f>
        <v>0</v>
      </c>
      <c r="N43" s="630" t="s">
        <v>390</v>
      </c>
    </row>
    <row r="44" spans="1:18" s="583" customFormat="1" ht="27" customHeight="1" thickTop="1">
      <c r="A44" s="949" t="s">
        <v>391</v>
      </c>
      <c r="B44" s="950"/>
      <c r="C44" s="632">
        <f>SUM(D12:D42)</f>
        <v>0</v>
      </c>
      <c r="D44" s="633" t="s">
        <v>387</v>
      </c>
      <c r="E44" s="949" t="s">
        <v>391</v>
      </c>
      <c r="F44" s="950"/>
      <c r="G44" s="634">
        <f>SUM(H12:H42)</f>
        <v>0</v>
      </c>
      <c r="H44" s="635" t="s">
        <v>387</v>
      </c>
      <c r="I44" s="949" t="s">
        <v>391</v>
      </c>
      <c r="J44" s="950"/>
      <c r="K44" s="634">
        <f>SUM(L12:L41)</f>
        <v>0</v>
      </c>
      <c r="L44" s="635" t="s">
        <v>387</v>
      </c>
      <c r="M44" s="631">
        <f>SUM(C44,G44,K44)</f>
        <v>0</v>
      </c>
      <c r="N44" s="630" t="s">
        <v>387</v>
      </c>
    </row>
    <row r="45" spans="1:18">
      <c r="C45" s="636"/>
      <c r="D45" s="637"/>
      <c r="E45" s="637"/>
      <c r="F45" s="637"/>
      <c r="G45" s="638"/>
      <c r="H45" s="637"/>
      <c r="I45" s="637"/>
      <c r="J45" s="637"/>
      <c r="K45" s="638"/>
      <c r="L45" s="637"/>
    </row>
    <row r="46" spans="1:18">
      <c r="C46" s="639"/>
      <c r="G46" s="639"/>
      <c r="K46" s="639"/>
    </row>
    <row r="49" spans="2:5">
      <c r="B49" s="640"/>
      <c r="C49" s="618"/>
      <c r="D49" s="641"/>
      <c r="E49" s="641"/>
    </row>
    <row r="50" spans="2:5">
      <c r="B50" s="640"/>
      <c r="C50" s="641"/>
      <c r="D50" s="618"/>
      <c r="E50" s="640"/>
    </row>
    <row r="51" spans="2:5">
      <c r="B51" s="640"/>
      <c r="C51" s="641"/>
      <c r="D51" s="618"/>
      <c r="E51" s="640"/>
    </row>
    <row r="52" spans="2:5">
      <c r="B52" s="640"/>
      <c r="C52" s="641"/>
      <c r="D52" s="618"/>
      <c r="E52" s="640"/>
    </row>
    <row r="53" spans="2:5">
      <c r="B53" s="640"/>
      <c r="C53" s="641"/>
      <c r="D53" s="618"/>
      <c r="E53" s="640"/>
    </row>
  </sheetData>
  <sheetProtection formatCells="0" formatColumns="0" formatRows="0"/>
  <protectedRanges>
    <protectedRange sqref="C13 C23 C30 C37:C38" name="範囲1_1"/>
  </protectedRanges>
  <mergeCells count="15">
    <mergeCell ref="A44:B44"/>
    <mergeCell ref="E44:F44"/>
    <mergeCell ref="I44:J44"/>
    <mergeCell ref="M42:N42"/>
    <mergeCell ref="A43:B43"/>
    <mergeCell ref="E43:F43"/>
    <mergeCell ref="I43:J43"/>
    <mergeCell ref="A11:C11"/>
    <mergeCell ref="E11:G11"/>
    <mergeCell ref="I11:K11"/>
    <mergeCell ref="H3:J3"/>
    <mergeCell ref="K3:N3"/>
    <mergeCell ref="H4:J4"/>
    <mergeCell ref="K4:N4"/>
    <mergeCell ref="B7:J7"/>
  </mergeCells>
  <phoneticPr fontId="2"/>
  <conditionalFormatting sqref="C43 G43 K43">
    <cfRule type="cellIs" dxfId="17" priority="12" stopIfTrue="1" operator="lessThan">
      <formula>1</formula>
    </cfRule>
  </conditionalFormatting>
  <conditionalFormatting sqref="A12:D42">
    <cfRule type="expression" dxfId="16" priority="11" stopIfTrue="1">
      <formula>OR($B12=1,$B12=7)</formula>
    </cfRule>
  </conditionalFormatting>
  <conditionalFormatting sqref="E12:H42">
    <cfRule type="expression" dxfId="15" priority="10" stopIfTrue="1">
      <formula>OR($F12=1,$F12=7)</formula>
    </cfRule>
  </conditionalFormatting>
  <conditionalFormatting sqref="I12:L37 I38:J41 L38:L41">
    <cfRule type="expression" dxfId="14" priority="9" stopIfTrue="1">
      <formula>OR($J12=1,$J12=7)</formula>
    </cfRule>
  </conditionalFormatting>
  <conditionalFormatting sqref="C44 G44 K44">
    <cfRule type="cellIs" dxfId="13" priority="8" stopIfTrue="1" operator="lessThan">
      <formula>3</formula>
    </cfRule>
  </conditionalFormatting>
  <conditionalFormatting sqref="K38:K41">
    <cfRule type="expression" dxfId="12" priority="1" stopIfTrue="1">
      <formula>OR($J38=1,$J38=7)</formula>
    </cfRule>
  </conditionalFormatting>
  <dataValidations count="1">
    <dataValidation imeMode="off" allowBlank="1" showInputMessage="1" showErrorMessage="1" sqref="L12:L41 H12:H42 D12:D42"/>
  </dataValidations>
  <printOptions horizontalCentered="1"/>
  <pageMargins left="0.59055118110236227" right="0.19685039370078741" top="0.59055118110236227" bottom="0.59055118110236227" header="0.39370078740157483" footer="0.31496062992125984"/>
  <pageSetup paperSize="9" scale="72" orientation="portrait"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53"/>
  <sheetViews>
    <sheetView view="pageBreakPreview" zoomScale="60" zoomScaleNormal="85" workbookViewId="0">
      <selection activeCell="C4" sqref="C4"/>
    </sheetView>
  </sheetViews>
  <sheetFormatPr defaultRowHeight="13.5"/>
  <cols>
    <col min="1" max="1" width="4.625" style="557" customWidth="1"/>
    <col min="2" max="2" width="3.375" style="557" bestFit="1" customWidth="1"/>
    <col min="3" max="3" width="27.625" style="583" customWidth="1"/>
    <col min="4" max="4" width="5.75" style="557" customWidth="1"/>
    <col min="5" max="5" width="4.625" style="557" customWidth="1"/>
    <col min="6" max="6" width="3.375" style="557" bestFit="1" customWidth="1"/>
    <col min="7" max="7" width="27.625" style="583" customWidth="1"/>
    <col min="8" max="8" width="5.75" style="557" customWidth="1"/>
    <col min="9" max="9" width="4.625" style="557" customWidth="1"/>
    <col min="10" max="10" width="3.375" style="557" bestFit="1" customWidth="1"/>
    <col min="11" max="11" width="27.625" style="583" customWidth="1"/>
    <col min="12" max="12" width="5.75" style="557" customWidth="1"/>
    <col min="13" max="13" width="5" style="557" bestFit="1" customWidth="1"/>
    <col min="14" max="14" width="5.625" style="557" bestFit="1" customWidth="1"/>
    <col min="15" max="15" width="9" style="557"/>
    <col min="16" max="16" width="9" style="557" customWidth="1"/>
    <col min="17" max="18" width="9.125" style="557" customWidth="1"/>
    <col min="19" max="21" width="9" style="557" customWidth="1"/>
    <col min="22" max="16384" width="9" style="557"/>
  </cols>
  <sheetData>
    <row r="1" spans="1:18" ht="17.25">
      <c r="A1" s="554" t="s">
        <v>407</v>
      </c>
      <c r="B1" s="554"/>
      <c r="C1" s="555"/>
      <c r="D1" s="554"/>
      <c r="E1" s="554"/>
      <c r="F1" s="554"/>
      <c r="G1" s="555"/>
      <c r="H1" s="554"/>
      <c r="I1" s="556">
        <v>10</v>
      </c>
      <c r="J1" s="554"/>
      <c r="K1" s="555" t="s">
        <v>384</v>
      </c>
      <c r="L1" s="554"/>
    </row>
    <row r="2" spans="1:18" ht="9.75" customHeight="1">
      <c r="A2" s="558"/>
      <c r="B2" s="558"/>
      <c r="C2" s="559"/>
      <c r="D2" s="558"/>
      <c r="E2" s="558"/>
      <c r="F2" s="558"/>
      <c r="G2" s="559"/>
      <c r="H2" s="558"/>
      <c r="I2" s="558"/>
      <c r="J2" s="558"/>
      <c r="K2" s="559"/>
      <c r="L2" s="558"/>
    </row>
    <row r="3" spans="1:18" ht="15" customHeight="1">
      <c r="A3" s="558"/>
      <c r="B3" s="558"/>
      <c r="C3" s="559"/>
      <c r="D3" s="558"/>
      <c r="E3" s="558"/>
      <c r="F3" s="558"/>
      <c r="G3" s="559"/>
      <c r="H3" s="946"/>
      <c r="I3" s="946"/>
      <c r="J3" s="946"/>
      <c r="K3" s="947"/>
      <c r="L3" s="947"/>
      <c r="M3" s="947"/>
      <c r="N3" s="947"/>
    </row>
    <row r="4" spans="1:18" ht="15" customHeight="1">
      <c r="A4" s="558"/>
      <c r="B4" s="558"/>
      <c r="C4" s="559"/>
      <c r="D4" s="558"/>
      <c r="E4" s="558"/>
      <c r="F4" s="558"/>
      <c r="G4" s="559"/>
      <c r="H4" s="946" t="s">
        <v>72</v>
      </c>
      <c r="I4" s="946"/>
      <c r="J4" s="946"/>
      <c r="K4" s="947">
        <f>入力表!F40</f>
        <v>0</v>
      </c>
      <c r="L4" s="947"/>
      <c r="M4" s="947"/>
      <c r="N4" s="947"/>
    </row>
    <row r="5" spans="1:18" s="561" customFormat="1">
      <c r="A5" s="560"/>
      <c r="C5" s="562"/>
      <c r="D5" s="563"/>
      <c r="E5" s="560"/>
      <c r="G5" s="562"/>
      <c r="H5" s="563"/>
      <c r="I5" s="563"/>
      <c r="J5" s="407"/>
      <c r="K5" s="564"/>
      <c r="L5" s="642"/>
    </row>
    <row r="6" spans="1:18" s="561" customFormat="1">
      <c r="A6" s="560" t="s">
        <v>385</v>
      </c>
      <c r="B6" s="566" t="s">
        <v>392</v>
      </c>
      <c r="C6" s="562"/>
      <c r="D6" s="563"/>
      <c r="E6" s="560"/>
      <c r="G6" s="562"/>
      <c r="H6" s="563"/>
      <c r="I6" s="563"/>
      <c r="J6" s="407"/>
      <c r="K6" s="564"/>
      <c r="L6" s="642"/>
    </row>
    <row r="7" spans="1:18" s="561" customFormat="1">
      <c r="A7" s="560"/>
      <c r="B7" s="948"/>
      <c r="C7" s="948"/>
      <c r="D7" s="948"/>
      <c r="E7" s="948"/>
      <c r="F7" s="948"/>
      <c r="G7" s="948"/>
      <c r="H7" s="948"/>
      <c r="I7" s="948"/>
      <c r="J7" s="948"/>
      <c r="K7" s="564"/>
      <c r="L7" s="642"/>
    </row>
    <row r="8" spans="1:18" s="561" customFormat="1">
      <c r="A8" s="567" t="s">
        <v>380</v>
      </c>
      <c r="B8" s="568" t="s">
        <v>386</v>
      </c>
      <c r="C8" s="569"/>
      <c r="D8" s="563"/>
      <c r="E8" s="560"/>
      <c r="F8" s="563"/>
      <c r="G8" s="562"/>
      <c r="H8" s="563"/>
      <c r="I8" s="560"/>
      <c r="J8" s="407"/>
      <c r="K8" s="564" t="s">
        <v>393</v>
      </c>
      <c r="L8" s="565">
        <f>入力表!E40</f>
        <v>0</v>
      </c>
    </row>
    <row r="9" spans="1:18" s="561" customFormat="1">
      <c r="A9" s="567"/>
      <c r="B9" s="568"/>
      <c r="C9" s="569"/>
      <c r="D9" s="563"/>
      <c r="E9" s="560"/>
      <c r="F9" s="563"/>
      <c r="G9" s="562"/>
      <c r="H9" s="563"/>
      <c r="I9" s="560"/>
      <c r="J9" s="407"/>
      <c r="K9" s="564"/>
      <c r="L9" s="570"/>
    </row>
    <row r="10" spans="1:18" ht="11.25" customHeight="1" thickBot="1">
      <c r="A10" s="558"/>
      <c r="B10" s="558"/>
      <c r="C10" s="559"/>
      <c r="D10" s="558"/>
      <c r="E10" s="558"/>
      <c r="F10" s="558"/>
      <c r="G10" s="559"/>
      <c r="H10" s="558"/>
      <c r="I10" s="558"/>
      <c r="J10" s="558"/>
      <c r="K10" s="559"/>
      <c r="L10" s="558"/>
    </row>
    <row r="11" spans="1:18" ht="27" customHeight="1" thickTop="1" thickBot="1">
      <c r="A11" s="943">
        <f>A12</f>
        <v>43374</v>
      </c>
      <c r="B11" s="944"/>
      <c r="C11" s="945"/>
      <c r="D11" s="571" t="s">
        <v>387</v>
      </c>
      <c r="E11" s="943">
        <f>E13</f>
        <v>43406</v>
      </c>
      <c r="F11" s="944"/>
      <c r="G11" s="945"/>
      <c r="H11" s="572" t="s">
        <v>387</v>
      </c>
      <c r="I11" s="943">
        <f>I12</f>
        <v>43435</v>
      </c>
      <c r="J11" s="944"/>
      <c r="K11" s="945"/>
      <c r="L11" s="571" t="s">
        <v>387</v>
      </c>
      <c r="Q11" s="573"/>
      <c r="R11" s="574"/>
    </row>
    <row r="12" spans="1:18" s="583" customFormat="1" ht="27" customHeight="1" thickTop="1">
      <c r="A12" s="643">
        <v>43374</v>
      </c>
      <c r="B12" s="644">
        <f t="shared" ref="B12:B42" si="0">WEEKDAY(A12)</f>
        <v>2</v>
      </c>
      <c r="C12" s="645"/>
      <c r="D12" s="646"/>
      <c r="E12" s="575">
        <f>A42+1</f>
        <v>43405</v>
      </c>
      <c r="F12" s="576">
        <f t="shared" ref="F12:F41" si="1">WEEKDAY(E12)</f>
        <v>5</v>
      </c>
      <c r="G12" s="577"/>
      <c r="H12" s="578"/>
      <c r="I12" s="579">
        <f>E41+1</f>
        <v>43435</v>
      </c>
      <c r="J12" s="580">
        <f t="shared" ref="J12:J41" si="2">WEEKDAY(I12)</f>
        <v>7</v>
      </c>
      <c r="K12" s="581"/>
      <c r="L12" s="582"/>
      <c r="Q12" s="584"/>
      <c r="R12" s="585"/>
    </row>
    <row r="13" spans="1:18" s="583" customFormat="1" ht="27" customHeight="1">
      <c r="A13" s="586">
        <f t="shared" ref="A13:A42" si="3">A12+1</f>
        <v>43375</v>
      </c>
      <c r="B13" s="587">
        <f t="shared" si="0"/>
        <v>3</v>
      </c>
      <c r="C13" s="588"/>
      <c r="D13" s="589"/>
      <c r="E13" s="590">
        <f t="shared" ref="E13:E41" si="4">E12+1</f>
        <v>43406</v>
      </c>
      <c r="F13" s="591">
        <f t="shared" si="1"/>
        <v>6</v>
      </c>
      <c r="G13" s="592"/>
      <c r="H13" s="589"/>
      <c r="I13" s="593">
        <f t="shared" ref="I13:I42" si="5">I12+1</f>
        <v>43436</v>
      </c>
      <c r="J13" s="580">
        <f t="shared" si="2"/>
        <v>1</v>
      </c>
      <c r="K13" s="592"/>
      <c r="L13" s="594"/>
      <c r="Q13" s="574"/>
      <c r="R13" s="585"/>
    </row>
    <row r="14" spans="1:18" s="583" customFormat="1" ht="27" customHeight="1">
      <c r="A14" s="586">
        <f t="shared" si="3"/>
        <v>43376</v>
      </c>
      <c r="B14" s="587">
        <f t="shared" si="0"/>
        <v>4</v>
      </c>
      <c r="C14" s="595"/>
      <c r="D14" s="589"/>
      <c r="E14" s="651">
        <f t="shared" si="4"/>
        <v>43407</v>
      </c>
      <c r="F14" s="652">
        <f t="shared" si="1"/>
        <v>7</v>
      </c>
      <c r="G14" s="608"/>
      <c r="H14" s="599"/>
      <c r="I14" s="593">
        <f t="shared" si="5"/>
        <v>43437</v>
      </c>
      <c r="J14" s="580">
        <f t="shared" si="2"/>
        <v>2</v>
      </c>
      <c r="K14" s="592"/>
      <c r="L14" s="594"/>
      <c r="Q14" s="574"/>
      <c r="R14" s="585"/>
    </row>
    <row r="15" spans="1:18" s="583" customFormat="1" ht="27" customHeight="1">
      <c r="A15" s="586">
        <f t="shared" si="3"/>
        <v>43377</v>
      </c>
      <c r="B15" s="587">
        <f t="shared" si="0"/>
        <v>5</v>
      </c>
      <c r="C15" s="595"/>
      <c r="D15" s="589"/>
      <c r="E15" s="590">
        <f t="shared" si="4"/>
        <v>43408</v>
      </c>
      <c r="F15" s="591">
        <f t="shared" si="1"/>
        <v>1</v>
      </c>
      <c r="G15" s="592"/>
      <c r="H15" s="589"/>
      <c r="I15" s="593">
        <f t="shared" si="5"/>
        <v>43438</v>
      </c>
      <c r="J15" s="580">
        <f t="shared" si="2"/>
        <v>3</v>
      </c>
      <c r="K15" s="592"/>
      <c r="L15" s="594"/>
      <c r="Q15" s="574"/>
      <c r="R15" s="585"/>
    </row>
    <row r="16" spans="1:18" s="583" customFormat="1" ht="27" customHeight="1">
      <c r="A16" s="586">
        <f t="shared" si="3"/>
        <v>43378</v>
      </c>
      <c r="B16" s="587">
        <f t="shared" si="0"/>
        <v>6</v>
      </c>
      <c r="C16" s="595"/>
      <c r="D16" s="589"/>
      <c r="E16" s="590">
        <f t="shared" si="4"/>
        <v>43409</v>
      </c>
      <c r="F16" s="591">
        <f t="shared" si="1"/>
        <v>2</v>
      </c>
      <c r="G16" s="592"/>
      <c r="H16" s="589"/>
      <c r="I16" s="593">
        <f t="shared" si="5"/>
        <v>43439</v>
      </c>
      <c r="J16" s="580">
        <f t="shared" si="2"/>
        <v>4</v>
      </c>
      <c r="K16" s="592"/>
      <c r="L16" s="594"/>
      <c r="Q16" s="574"/>
      <c r="R16" s="585"/>
    </row>
    <row r="17" spans="1:18" s="583" customFormat="1" ht="27" customHeight="1">
      <c r="A17" s="600">
        <f t="shared" si="3"/>
        <v>43379</v>
      </c>
      <c r="B17" s="601">
        <f t="shared" si="0"/>
        <v>7</v>
      </c>
      <c r="C17" s="602"/>
      <c r="D17" s="603"/>
      <c r="E17" s="590">
        <f t="shared" si="4"/>
        <v>43410</v>
      </c>
      <c r="F17" s="591">
        <f t="shared" si="1"/>
        <v>3</v>
      </c>
      <c r="G17" s="592"/>
      <c r="H17" s="589"/>
      <c r="I17" s="593">
        <f t="shared" si="5"/>
        <v>43440</v>
      </c>
      <c r="J17" s="580">
        <f t="shared" si="2"/>
        <v>5</v>
      </c>
      <c r="K17" s="592"/>
      <c r="L17" s="594"/>
      <c r="Q17" s="574"/>
      <c r="R17" s="585"/>
    </row>
    <row r="18" spans="1:18" s="583" customFormat="1" ht="27" customHeight="1">
      <c r="A18" s="586">
        <f t="shared" si="3"/>
        <v>43380</v>
      </c>
      <c r="B18" s="587">
        <f t="shared" si="0"/>
        <v>1</v>
      </c>
      <c r="C18" s="595"/>
      <c r="D18" s="589"/>
      <c r="E18" s="590">
        <f t="shared" si="4"/>
        <v>43411</v>
      </c>
      <c r="F18" s="591">
        <f t="shared" si="1"/>
        <v>4</v>
      </c>
      <c r="G18" s="592"/>
      <c r="H18" s="589"/>
      <c r="I18" s="593">
        <f t="shared" si="5"/>
        <v>43441</v>
      </c>
      <c r="J18" s="580">
        <f t="shared" si="2"/>
        <v>6</v>
      </c>
      <c r="K18" s="592"/>
      <c r="L18" s="594"/>
      <c r="Q18" s="574"/>
      <c r="R18" s="585"/>
    </row>
    <row r="19" spans="1:18" s="583" customFormat="1" ht="27" customHeight="1">
      <c r="A19" s="596">
        <f t="shared" si="3"/>
        <v>43381</v>
      </c>
      <c r="B19" s="597">
        <f t="shared" si="0"/>
        <v>2</v>
      </c>
      <c r="C19" s="598"/>
      <c r="D19" s="599"/>
      <c r="E19" s="590">
        <f t="shared" si="4"/>
        <v>43412</v>
      </c>
      <c r="F19" s="591">
        <f t="shared" si="1"/>
        <v>5</v>
      </c>
      <c r="G19" s="588"/>
      <c r="H19" s="603"/>
      <c r="I19" s="593">
        <f t="shared" si="5"/>
        <v>43442</v>
      </c>
      <c r="J19" s="580">
        <f t="shared" si="2"/>
        <v>7</v>
      </c>
      <c r="K19" s="592"/>
      <c r="L19" s="594"/>
      <c r="Q19" s="574"/>
      <c r="R19" s="585"/>
    </row>
    <row r="20" spans="1:18" s="583" customFormat="1" ht="27" customHeight="1">
      <c r="A20" s="600">
        <f t="shared" si="3"/>
        <v>43382</v>
      </c>
      <c r="B20" s="601">
        <f t="shared" si="0"/>
        <v>3</v>
      </c>
      <c r="C20" s="602"/>
      <c r="D20" s="603"/>
      <c r="E20" s="590">
        <f t="shared" si="4"/>
        <v>43413</v>
      </c>
      <c r="F20" s="591">
        <f t="shared" si="1"/>
        <v>6</v>
      </c>
      <c r="G20" s="592"/>
      <c r="H20" s="589"/>
      <c r="I20" s="593">
        <f t="shared" si="5"/>
        <v>43443</v>
      </c>
      <c r="J20" s="580">
        <f t="shared" si="2"/>
        <v>1</v>
      </c>
      <c r="K20" s="592"/>
      <c r="L20" s="594"/>
      <c r="Q20" s="574"/>
      <c r="R20" s="585"/>
    </row>
    <row r="21" spans="1:18" s="583" customFormat="1" ht="27" customHeight="1">
      <c r="A21" s="586">
        <f t="shared" si="3"/>
        <v>43383</v>
      </c>
      <c r="B21" s="587">
        <f t="shared" si="0"/>
        <v>4</v>
      </c>
      <c r="C21" s="595"/>
      <c r="D21" s="589"/>
      <c r="E21" s="590">
        <f t="shared" si="4"/>
        <v>43414</v>
      </c>
      <c r="F21" s="591">
        <f t="shared" si="1"/>
        <v>7</v>
      </c>
      <c r="G21" s="592"/>
      <c r="H21" s="589"/>
      <c r="I21" s="604">
        <f t="shared" si="5"/>
        <v>43444</v>
      </c>
      <c r="J21" s="580">
        <f t="shared" si="2"/>
        <v>2</v>
      </c>
      <c r="K21" s="588"/>
      <c r="L21" s="605"/>
      <c r="Q21" s="574"/>
      <c r="R21" s="585"/>
    </row>
    <row r="22" spans="1:18" s="583" customFormat="1" ht="27" customHeight="1">
      <c r="A22" s="586">
        <f t="shared" si="3"/>
        <v>43384</v>
      </c>
      <c r="B22" s="587">
        <f t="shared" si="0"/>
        <v>5</v>
      </c>
      <c r="C22" s="595"/>
      <c r="D22" s="589"/>
      <c r="E22" s="590">
        <f t="shared" si="4"/>
        <v>43415</v>
      </c>
      <c r="F22" s="591">
        <f t="shared" si="1"/>
        <v>1</v>
      </c>
      <c r="G22" s="592"/>
      <c r="H22" s="589"/>
      <c r="I22" s="593">
        <f t="shared" si="5"/>
        <v>43445</v>
      </c>
      <c r="J22" s="580">
        <f t="shared" si="2"/>
        <v>3</v>
      </c>
      <c r="K22" s="592"/>
      <c r="L22" s="594"/>
      <c r="Q22" s="574"/>
      <c r="R22" s="585"/>
    </row>
    <row r="23" spans="1:18" s="583" customFormat="1" ht="27" customHeight="1">
      <c r="A23" s="586">
        <f t="shared" si="3"/>
        <v>43385</v>
      </c>
      <c r="B23" s="587">
        <f t="shared" si="0"/>
        <v>6</v>
      </c>
      <c r="C23" s="588"/>
      <c r="D23" s="603"/>
      <c r="E23" s="590">
        <f t="shared" si="4"/>
        <v>43416</v>
      </c>
      <c r="F23" s="591">
        <f t="shared" si="1"/>
        <v>2</v>
      </c>
      <c r="G23" s="592"/>
      <c r="H23" s="589"/>
      <c r="I23" s="593">
        <f t="shared" si="5"/>
        <v>43446</v>
      </c>
      <c r="J23" s="580">
        <f t="shared" si="2"/>
        <v>4</v>
      </c>
      <c r="K23" s="592"/>
      <c r="L23" s="594"/>
      <c r="Q23" s="574"/>
      <c r="R23" s="585"/>
    </row>
    <row r="24" spans="1:18" s="583" customFormat="1" ht="27" customHeight="1">
      <c r="A24" s="586">
        <f t="shared" si="3"/>
        <v>43386</v>
      </c>
      <c r="B24" s="587">
        <f t="shared" si="0"/>
        <v>7</v>
      </c>
      <c r="C24" s="595"/>
      <c r="D24" s="589"/>
      <c r="E24" s="590">
        <f t="shared" si="4"/>
        <v>43417</v>
      </c>
      <c r="F24" s="591">
        <f t="shared" si="1"/>
        <v>3</v>
      </c>
      <c r="G24" s="592"/>
      <c r="H24" s="589"/>
      <c r="I24" s="593">
        <f t="shared" si="5"/>
        <v>43447</v>
      </c>
      <c r="J24" s="580">
        <f t="shared" si="2"/>
        <v>5</v>
      </c>
      <c r="K24" s="592"/>
      <c r="L24" s="594"/>
      <c r="Q24" s="574"/>
      <c r="R24" s="585"/>
    </row>
    <row r="25" spans="1:18" s="583" customFormat="1" ht="27" customHeight="1">
      <c r="A25" s="586">
        <f t="shared" si="3"/>
        <v>43387</v>
      </c>
      <c r="B25" s="587">
        <f t="shared" si="0"/>
        <v>1</v>
      </c>
      <c r="C25" s="595"/>
      <c r="D25" s="589"/>
      <c r="E25" s="590">
        <f t="shared" si="4"/>
        <v>43418</v>
      </c>
      <c r="F25" s="591">
        <f t="shared" si="1"/>
        <v>4</v>
      </c>
      <c r="G25" s="592"/>
      <c r="H25" s="589"/>
      <c r="I25" s="593">
        <f t="shared" si="5"/>
        <v>43448</v>
      </c>
      <c r="J25" s="580">
        <f t="shared" si="2"/>
        <v>6</v>
      </c>
      <c r="K25" s="592"/>
      <c r="L25" s="594"/>
      <c r="Q25" s="574"/>
      <c r="R25" s="585"/>
    </row>
    <row r="26" spans="1:18" s="583" customFormat="1" ht="27" customHeight="1">
      <c r="A26" s="586">
        <f t="shared" si="3"/>
        <v>43388</v>
      </c>
      <c r="B26" s="587">
        <f t="shared" si="0"/>
        <v>2</v>
      </c>
      <c r="C26" s="595"/>
      <c r="D26" s="589"/>
      <c r="E26" s="590">
        <f t="shared" si="4"/>
        <v>43419</v>
      </c>
      <c r="F26" s="591">
        <f t="shared" si="1"/>
        <v>5</v>
      </c>
      <c r="G26" s="592"/>
      <c r="H26" s="589"/>
      <c r="I26" s="593">
        <f t="shared" si="5"/>
        <v>43449</v>
      </c>
      <c r="J26" s="580">
        <f t="shared" si="2"/>
        <v>7</v>
      </c>
      <c r="K26" s="592"/>
      <c r="L26" s="594"/>
      <c r="Q26" s="574"/>
      <c r="R26" s="585"/>
    </row>
    <row r="27" spans="1:18" s="583" customFormat="1" ht="27" customHeight="1">
      <c r="A27" s="586">
        <f t="shared" si="3"/>
        <v>43389</v>
      </c>
      <c r="B27" s="587">
        <f t="shared" si="0"/>
        <v>3</v>
      </c>
      <c r="C27" s="595"/>
      <c r="D27" s="589"/>
      <c r="E27" s="590">
        <f t="shared" si="4"/>
        <v>43420</v>
      </c>
      <c r="F27" s="591">
        <f t="shared" si="1"/>
        <v>6</v>
      </c>
      <c r="G27" s="592"/>
      <c r="H27" s="589"/>
      <c r="I27" s="593">
        <f t="shared" si="5"/>
        <v>43450</v>
      </c>
      <c r="J27" s="580">
        <f t="shared" si="2"/>
        <v>1</v>
      </c>
      <c r="K27" s="592"/>
      <c r="L27" s="594"/>
      <c r="Q27" s="574"/>
      <c r="R27" s="585"/>
    </row>
    <row r="28" spans="1:18" s="583" customFormat="1" ht="27" customHeight="1">
      <c r="A28" s="586">
        <f t="shared" si="3"/>
        <v>43390</v>
      </c>
      <c r="B28" s="587">
        <f t="shared" si="0"/>
        <v>4</v>
      </c>
      <c r="C28" s="595"/>
      <c r="D28" s="589"/>
      <c r="E28" s="590">
        <f t="shared" si="4"/>
        <v>43421</v>
      </c>
      <c r="F28" s="591">
        <f t="shared" si="1"/>
        <v>7</v>
      </c>
      <c r="G28" s="592"/>
      <c r="H28" s="589"/>
      <c r="I28" s="604">
        <f t="shared" si="5"/>
        <v>43451</v>
      </c>
      <c r="J28" s="580">
        <f t="shared" si="2"/>
        <v>2</v>
      </c>
      <c r="K28" s="588"/>
      <c r="L28" s="605"/>
      <c r="Q28" s="574"/>
      <c r="R28" s="585"/>
    </row>
    <row r="29" spans="1:18" s="583" customFormat="1" ht="27" customHeight="1">
      <c r="A29" s="586">
        <f t="shared" si="3"/>
        <v>43391</v>
      </c>
      <c r="B29" s="587">
        <f t="shared" si="0"/>
        <v>5</v>
      </c>
      <c r="C29" s="595"/>
      <c r="D29" s="589"/>
      <c r="E29" s="590">
        <f t="shared" si="4"/>
        <v>43422</v>
      </c>
      <c r="F29" s="591">
        <f t="shared" si="1"/>
        <v>1</v>
      </c>
      <c r="G29" s="592"/>
      <c r="H29" s="589"/>
      <c r="I29" s="604">
        <f t="shared" si="5"/>
        <v>43452</v>
      </c>
      <c r="J29" s="580">
        <f t="shared" si="2"/>
        <v>3</v>
      </c>
      <c r="K29" s="588"/>
      <c r="L29" s="605"/>
      <c r="Q29" s="574"/>
      <c r="R29" s="585"/>
    </row>
    <row r="30" spans="1:18" s="583" customFormat="1" ht="27" customHeight="1">
      <c r="A30" s="586">
        <f t="shared" si="3"/>
        <v>43392</v>
      </c>
      <c r="B30" s="587">
        <f t="shared" si="0"/>
        <v>6</v>
      </c>
      <c r="C30" s="588"/>
      <c r="D30" s="603"/>
      <c r="E30" s="590">
        <f t="shared" si="4"/>
        <v>43423</v>
      </c>
      <c r="F30" s="591">
        <f t="shared" si="1"/>
        <v>2</v>
      </c>
      <c r="G30" s="588"/>
      <c r="H30" s="603"/>
      <c r="I30" s="593">
        <f t="shared" si="5"/>
        <v>43453</v>
      </c>
      <c r="J30" s="580">
        <f t="shared" si="2"/>
        <v>4</v>
      </c>
      <c r="K30" s="592"/>
      <c r="L30" s="594"/>
      <c r="Q30" s="574"/>
      <c r="R30" s="585"/>
    </row>
    <row r="31" spans="1:18" s="583" customFormat="1" ht="27" customHeight="1">
      <c r="A31" s="586">
        <f t="shared" si="3"/>
        <v>43393</v>
      </c>
      <c r="B31" s="587">
        <f t="shared" si="0"/>
        <v>7</v>
      </c>
      <c r="C31" s="647"/>
      <c r="D31" s="589"/>
      <c r="E31" s="590">
        <f t="shared" si="4"/>
        <v>43424</v>
      </c>
      <c r="F31" s="591">
        <f t="shared" si="1"/>
        <v>3</v>
      </c>
      <c r="G31" s="588"/>
      <c r="H31" s="603"/>
      <c r="I31" s="593">
        <f t="shared" si="5"/>
        <v>43454</v>
      </c>
      <c r="J31" s="580">
        <f t="shared" si="2"/>
        <v>5</v>
      </c>
      <c r="K31" s="592"/>
      <c r="L31" s="594"/>
      <c r="Q31" s="574"/>
      <c r="R31" s="585"/>
    </row>
    <row r="32" spans="1:18" s="583" customFormat="1" ht="27" customHeight="1">
      <c r="A32" s="586">
        <f t="shared" si="3"/>
        <v>43394</v>
      </c>
      <c r="B32" s="587">
        <f t="shared" si="0"/>
        <v>1</v>
      </c>
      <c r="C32" s="595"/>
      <c r="D32" s="589"/>
      <c r="E32" s="590">
        <f t="shared" si="4"/>
        <v>43425</v>
      </c>
      <c r="F32" s="591">
        <f t="shared" si="1"/>
        <v>4</v>
      </c>
      <c r="G32" s="648"/>
      <c r="H32" s="603"/>
      <c r="I32" s="593">
        <f t="shared" si="5"/>
        <v>43455</v>
      </c>
      <c r="J32" s="580">
        <f t="shared" si="2"/>
        <v>6</v>
      </c>
      <c r="K32" s="592"/>
      <c r="L32" s="594"/>
      <c r="Q32" s="574"/>
      <c r="R32" s="610"/>
    </row>
    <row r="33" spans="1:18" s="583" customFormat="1" ht="27" customHeight="1">
      <c r="A33" s="586">
        <f t="shared" si="3"/>
        <v>43395</v>
      </c>
      <c r="B33" s="587">
        <f t="shared" si="0"/>
        <v>2</v>
      </c>
      <c r="C33" s="595"/>
      <c r="D33" s="589"/>
      <c r="E33" s="590">
        <f t="shared" si="4"/>
        <v>43426</v>
      </c>
      <c r="F33" s="591">
        <f t="shared" si="1"/>
        <v>5</v>
      </c>
      <c r="G33" s="592"/>
      <c r="H33" s="589"/>
      <c r="I33" s="593">
        <f t="shared" si="5"/>
        <v>43456</v>
      </c>
      <c r="J33" s="580">
        <f t="shared" si="2"/>
        <v>7</v>
      </c>
      <c r="K33" s="649"/>
      <c r="L33" s="594"/>
      <c r="Q33" s="574"/>
      <c r="R33" s="585"/>
    </row>
    <row r="34" spans="1:18" s="583" customFormat="1" ht="27" customHeight="1">
      <c r="A34" s="586">
        <f t="shared" si="3"/>
        <v>43396</v>
      </c>
      <c r="B34" s="587">
        <f t="shared" si="0"/>
        <v>3</v>
      </c>
      <c r="C34" s="595"/>
      <c r="D34" s="589"/>
      <c r="E34" s="651">
        <f t="shared" si="4"/>
        <v>43427</v>
      </c>
      <c r="F34" s="652">
        <f t="shared" si="1"/>
        <v>6</v>
      </c>
      <c r="G34" s="608"/>
      <c r="H34" s="599"/>
      <c r="I34" s="593">
        <f t="shared" si="5"/>
        <v>43457</v>
      </c>
      <c r="J34" s="580">
        <f t="shared" si="2"/>
        <v>1</v>
      </c>
      <c r="K34" s="592"/>
      <c r="L34" s="594"/>
      <c r="Q34" s="574"/>
      <c r="R34" s="585"/>
    </row>
    <row r="35" spans="1:18" s="583" customFormat="1" ht="27" customHeight="1">
      <c r="A35" s="586">
        <f t="shared" si="3"/>
        <v>43397</v>
      </c>
      <c r="B35" s="587">
        <f t="shared" si="0"/>
        <v>4</v>
      </c>
      <c r="C35" s="647"/>
      <c r="D35" s="589"/>
      <c r="E35" s="590">
        <f t="shared" si="4"/>
        <v>43428</v>
      </c>
      <c r="F35" s="591">
        <f t="shared" si="1"/>
        <v>7</v>
      </c>
      <c r="G35" s="592"/>
      <c r="H35" s="589"/>
      <c r="I35" s="606">
        <f t="shared" si="5"/>
        <v>43458</v>
      </c>
      <c r="J35" s="607">
        <f t="shared" si="2"/>
        <v>2</v>
      </c>
      <c r="K35" s="608"/>
      <c r="L35" s="609"/>
      <c r="Q35" s="611"/>
      <c r="R35" s="612"/>
    </row>
    <row r="36" spans="1:18" s="583" customFormat="1" ht="27" customHeight="1">
      <c r="A36" s="586">
        <f t="shared" si="3"/>
        <v>43398</v>
      </c>
      <c r="B36" s="587">
        <f t="shared" si="0"/>
        <v>5</v>
      </c>
      <c r="C36" s="647"/>
      <c r="D36" s="589"/>
      <c r="E36" s="590">
        <f t="shared" si="4"/>
        <v>43429</v>
      </c>
      <c r="F36" s="591">
        <f t="shared" si="1"/>
        <v>1</v>
      </c>
      <c r="G36" s="649"/>
      <c r="H36" s="589"/>
      <c r="I36" s="593">
        <f t="shared" si="5"/>
        <v>43459</v>
      </c>
      <c r="J36" s="580">
        <f t="shared" si="2"/>
        <v>3</v>
      </c>
      <c r="K36" s="592"/>
      <c r="L36" s="594"/>
      <c r="Q36" s="611"/>
      <c r="R36" s="612"/>
    </row>
    <row r="37" spans="1:18" s="583" customFormat="1" ht="27" customHeight="1">
      <c r="A37" s="586">
        <f t="shared" si="3"/>
        <v>43399</v>
      </c>
      <c r="B37" s="587">
        <f t="shared" si="0"/>
        <v>6</v>
      </c>
      <c r="C37" s="588"/>
      <c r="D37" s="603"/>
      <c r="E37" s="590">
        <f t="shared" si="4"/>
        <v>43430</v>
      </c>
      <c r="F37" s="591">
        <f t="shared" si="1"/>
        <v>2</v>
      </c>
      <c r="G37" s="592"/>
      <c r="H37" s="589"/>
      <c r="I37" s="593">
        <f t="shared" si="5"/>
        <v>43460</v>
      </c>
      <c r="J37" s="580">
        <f t="shared" si="2"/>
        <v>4</v>
      </c>
      <c r="K37" s="649"/>
      <c r="L37" s="594"/>
      <c r="Q37" s="611"/>
      <c r="R37" s="612"/>
    </row>
    <row r="38" spans="1:18" s="583" customFormat="1" ht="27" customHeight="1">
      <c r="A38" s="586">
        <f t="shared" si="3"/>
        <v>43400</v>
      </c>
      <c r="B38" s="587">
        <f t="shared" si="0"/>
        <v>7</v>
      </c>
      <c r="C38" s="588"/>
      <c r="D38" s="603"/>
      <c r="E38" s="590">
        <f t="shared" si="4"/>
        <v>43431</v>
      </c>
      <c r="F38" s="591">
        <f t="shared" si="1"/>
        <v>3</v>
      </c>
      <c r="G38" s="592"/>
      <c r="H38" s="589"/>
      <c r="I38" s="613">
        <f t="shared" si="5"/>
        <v>43461</v>
      </c>
      <c r="J38" s="614">
        <f t="shared" si="2"/>
        <v>5</v>
      </c>
      <c r="K38" s="615"/>
      <c r="L38" s="616"/>
      <c r="Q38" s="611"/>
      <c r="R38" s="612"/>
    </row>
    <row r="39" spans="1:18" s="583" customFormat="1" ht="27" customHeight="1">
      <c r="A39" s="586">
        <f t="shared" si="3"/>
        <v>43401</v>
      </c>
      <c r="B39" s="587">
        <f t="shared" si="0"/>
        <v>1</v>
      </c>
      <c r="C39" s="595"/>
      <c r="D39" s="589"/>
      <c r="E39" s="590">
        <f t="shared" si="4"/>
        <v>43432</v>
      </c>
      <c r="F39" s="591">
        <f t="shared" si="1"/>
        <v>4</v>
      </c>
      <c r="G39" s="592"/>
      <c r="H39" s="617"/>
      <c r="I39" s="613">
        <f t="shared" si="5"/>
        <v>43462</v>
      </c>
      <c r="J39" s="614">
        <f t="shared" si="2"/>
        <v>6</v>
      </c>
      <c r="K39" s="615"/>
      <c r="L39" s="616"/>
      <c r="P39" s="618"/>
      <c r="Q39" s="611"/>
      <c r="R39" s="612"/>
    </row>
    <row r="40" spans="1:18" s="583" customFormat="1" ht="27" customHeight="1">
      <c r="A40" s="600">
        <f t="shared" si="3"/>
        <v>43402</v>
      </c>
      <c r="B40" s="601">
        <f t="shared" si="0"/>
        <v>2</v>
      </c>
      <c r="C40" s="602"/>
      <c r="D40" s="603"/>
      <c r="E40" s="590">
        <f t="shared" si="4"/>
        <v>43433</v>
      </c>
      <c r="F40" s="591">
        <f t="shared" si="1"/>
        <v>5</v>
      </c>
      <c r="G40" s="592"/>
      <c r="H40" s="617"/>
      <c r="I40" s="613">
        <f t="shared" si="5"/>
        <v>43463</v>
      </c>
      <c r="J40" s="614">
        <f t="shared" si="2"/>
        <v>7</v>
      </c>
      <c r="K40" s="615"/>
      <c r="L40" s="616"/>
      <c r="Q40" s="611"/>
      <c r="R40" s="612"/>
    </row>
    <row r="41" spans="1:18" s="583" customFormat="1" ht="27" customHeight="1">
      <c r="A41" s="586">
        <f t="shared" si="3"/>
        <v>43403</v>
      </c>
      <c r="B41" s="587">
        <f t="shared" si="0"/>
        <v>3</v>
      </c>
      <c r="C41" s="619"/>
      <c r="D41" s="589"/>
      <c r="E41" s="590">
        <f t="shared" si="4"/>
        <v>43434</v>
      </c>
      <c r="F41" s="591">
        <f t="shared" si="1"/>
        <v>6</v>
      </c>
      <c r="G41" s="592"/>
      <c r="H41" s="617"/>
      <c r="I41" s="613">
        <f t="shared" si="5"/>
        <v>43464</v>
      </c>
      <c r="J41" s="614">
        <f t="shared" si="2"/>
        <v>1</v>
      </c>
      <c r="K41" s="615"/>
      <c r="L41" s="616"/>
      <c r="Q41" s="611"/>
      <c r="R41" s="612"/>
    </row>
    <row r="42" spans="1:18" s="583" customFormat="1" ht="27" customHeight="1" thickBot="1">
      <c r="A42" s="586">
        <f t="shared" si="3"/>
        <v>43404</v>
      </c>
      <c r="B42" s="587">
        <f t="shared" si="0"/>
        <v>4</v>
      </c>
      <c r="C42" s="619"/>
      <c r="D42" s="589"/>
      <c r="E42" s="956"/>
      <c r="F42" s="957"/>
      <c r="G42" s="957"/>
      <c r="H42" s="958"/>
      <c r="I42" s="653">
        <f t="shared" si="5"/>
        <v>43465</v>
      </c>
      <c r="J42" s="654">
        <f t="shared" ref="J42" si="6">WEEKDAY(I42)</f>
        <v>2</v>
      </c>
      <c r="K42" s="655"/>
      <c r="L42" s="656"/>
      <c r="M42" s="951" t="s">
        <v>388</v>
      </c>
      <c r="N42" s="951"/>
      <c r="Q42" s="611"/>
      <c r="R42" s="612"/>
    </row>
    <row r="43" spans="1:18" s="583" customFormat="1" ht="27" customHeight="1" thickTop="1" thickBot="1">
      <c r="A43" s="952" t="s">
        <v>389</v>
      </c>
      <c r="B43" s="953"/>
      <c r="C43" s="623">
        <f>COUNTIF(C12:C42,"*")-COUNTIF(C12:C42,"入校*")</f>
        <v>0</v>
      </c>
      <c r="D43" s="624" t="s">
        <v>390</v>
      </c>
      <c r="E43" s="954" t="s">
        <v>389</v>
      </c>
      <c r="F43" s="955"/>
      <c r="G43" s="625">
        <f>COUNTIF(G12:G42,"*")</f>
        <v>0</v>
      </c>
      <c r="H43" s="626" t="s">
        <v>390</v>
      </c>
      <c r="I43" s="954" t="s">
        <v>389</v>
      </c>
      <c r="J43" s="955"/>
      <c r="K43" s="627">
        <f>COUNTIF(K12:K42,"*")-COUNTIF(K12:K42,"修了*")</f>
        <v>0</v>
      </c>
      <c r="L43" s="628" t="s">
        <v>390</v>
      </c>
      <c r="M43" s="629">
        <f>SUM(C43,G43,K43)</f>
        <v>0</v>
      </c>
      <c r="N43" s="630" t="s">
        <v>390</v>
      </c>
    </row>
    <row r="44" spans="1:18" s="583" customFormat="1" ht="27" customHeight="1" thickTop="1">
      <c r="A44" s="949" t="s">
        <v>391</v>
      </c>
      <c r="B44" s="950"/>
      <c r="C44" s="632">
        <f>SUM(D12:D42)</f>
        <v>0</v>
      </c>
      <c r="D44" s="633" t="s">
        <v>387</v>
      </c>
      <c r="E44" s="949" t="s">
        <v>391</v>
      </c>
      <c r="F44" s="950"/>
      <c r="G44" s="634">
        <f>SUM(H12:H42)</f>
        <v>0</v>
      </c>
      <c r="H44" s="635" t="s">
        <v>387</v>
      </c>
      <c r="I44" s="949" t="s">
        <v>391</v>
      </c>
      <c r="J44" s="950"/>
      <c r="K44" s="634">
        <f>SUM(L12:L42)</f>
        <v>0</v>
      </c>
      <c r="L44" s="635" t="s">
        <v>387</v>
      </c>
      <c r="M44" s="631">
        <f>SUM(C44,G44,K44)</f>
        <v>0</v>
      </c>
      <c r="N44" s="630" t="s">
        <v>387</v>
      </c>
    </row>
    <row r="45" spans="1:18">
      <c r="C45" s="636"/>
      <c r="D45" s="637"/>
      <c r="E45" s="637"/>
      <c r="F45" s="637"/>
      <c r="G45" s="638"/>
      <c r="H45" s="637"/>
      <c r="I45" s="637"/>
      <c r="J45" s="637"/>
      <c r="K45" s="638"/>
      <c r="L45" s="637"/>
    </row>
    <row r="46" spans="1:18">
      <c r="C46" s="639"/>
      <c r="G46" s="639"/>
      <c r="K46" s="639"/>
    </row>
    <row r="49" spans="2:5">
      <c r="B49" s="640"/>
      <c r="C49" s="618"/>
      <c r="D49" s="641"/>
      <c r="E49" s="641"/>
    </row>
    <row r="50" spans="2:5">
      <c r="B50" s="640"/>
      <c r="C50" s="641"/>
      <c r="D50" s="618"/>
      <c r="E50" s="640"/>
    </row>
    <row r="51" spans="2:5">
      <c r="B51" s="640"/>
      <c r="C51" s="641"/>
      <c r="D51" s="618"/>
      <c r="E51" s="640"/>
    </row>
    <row r="52" spans="2:5">
      <c r="B52" s="640"/>
      <c r="C52" s="641"/>
      <c r="D52" s="618"/>
      <c r="E52" s="640"/>
    </row>
    <row r="53" spans="2:5">
      <c r="B53" s="640"/>
      <c r="C53" s="641"/>
      <c r="D53" s="618"/>
      <c r="E53" s="640"/>
    </row>
  </sheetData>
  <sheetProtection formatCells="0" formatColumns="0" formatRows="0"/>
  <protectedRanges>
    <protectedRange sqref="C13 C23 C30 C37:C38" name="範囲1_1"/>
  </protectedRanges>
  <mergeCells count="16">
    <mergeCell ref="M42:N42"/>
    <mergeCell ref="A43:B43"/>
    <mergeCell ref="E43:F43"/>
    <mergeCell ref="I43:J43"/>
    <mergeCell ref="A44:B44"/>
    <mergeCell ref="E44:F44"/>
    <mergeCell ref="I44:J44"/>
    <mergeCell ref="E42:H42"/>
    <mergeCell ref="A11:C11"/>
    <mergeCell ref="E11:G11"/>
    <mergeCell ref="I11:K11"/>
    <mergeCell ref="H3:J3"/>
    <mergeCell ref="K3:N3"/>
    <mergeCell ref="H4:J4"/>
    <mergeCell ref="K4:N4"/>
    <mergeCell ref="B7:J7"/>
  </mergeCells>
  <phoneticPr fontId="2"/>
  <conditionalFormatting sqref="C43 G43 K43">
    <cfRule type="cellIs" dxfId="11" priority="6" stopIfTrue="1" operator="lessThan">
      <formula>1</formula>
    </cfRule>
  </conditionalFormatting>
  <conditionalFormatting sqref="A12:D42">
    <cfRule type="expression" dxfId="10" priority="5" stopIfTrue="1">
      <formula>OR($B12=1,$B12=7)</formula>
    </cfRule>
  </conditionalFormatting>
  <conditionalFormatting sqref="E12:H41 E42">
    <cfRule type="expression" dxfId="9" priority="4" stopIfTrue="1">
      <formula>OR($F12=1,$F12=7)</formula>
    </cfRule>
  </conditionalFormatting>
  <conditionalFormatting sqref="I12:L37 I38:J42 L38:L42">
    <cfRule type="expression" dxfId="8" priority="3" stopIfTrue="1">
      <formula>OR($J12=1,$J12=7)</formula>
    </cfRule>
  </conditionalFormatting>
  <conditionalFormatting sqref="C44 G44 K44">
    <cfRule type="cellIs" dxfId="7" priority="2" stopIfTrue="1" operator="lessThan">
      <formula>3</formula>
    </cfRule>
  </conditionalFormatting>
  <conditionalFormatting sqref="K38:K42">
    <cfRule type="expression" dxfId="6" priority="1" stopIfTrue="1">
      <formula>OR($J38=1,$J38=7)</formula>
    </cfRule>
  </conditionalFormatting>
  <dataValidations count="1">
    <dataValidation imeMode="off" allowBlank="1" showInputMessage="1" showErrorMessage="1" sqref="L12:L42 D12:D42 H12:H41"/>
  </dataValidations>
  <printOptions horizontalCentered="1"/>
  <pageMargins left="0.59055118110236227" right="0.19685039370078741" top="0.59055118110236227" bottom="0.59055118110236227" header="0.39370078740157483" footer="0.31496062992125984"/>
  <pageSetup paperSize="9" scale="72" orientation="portrait" r:id="rId1"/>
  <headerFooter alignWithMargins="0">
    <oddHeader>&amp;R&amp;10&amp;F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53"/>
  <sheetViews>
    <sheetView view="pageBreakPreview" zoomScale="60" zoomScaleNormal="85" workbookViewId="0">
      <selection activeCell="C5" sqref="C5"/>
    </sheetView>
  </sheetViews>
  <sheetFormatPr defaultRowHeight="13.5"/>
  <cols>
    <col min="1" max="1" width="4.625" style="557" customWidth="1"/>
    <col min="2" max="2" width="3.375" style="557" bestFit="1" customWidth="1"/>
    <col min="3" max="3" width="27.625" style="583" customWidth="1"/>
    <col min="4" max="4" width="5.75" style="557" customWidth="1"/>
    <col min="5" max="5" width="4.625" style="557" customWidth="1"/>
    <col min="6" max="6" width="3.375" style="557" bestFit="1" customWidth="1"/>
    <col min="7" max="7" width="27.625" style="583" customWidth="1"/>
    <col min="8" max="8" width="5.75" style="557" customWidth="1"/>
    <col min="9" max="9" width="4.625" style="557" customWidth="1"/>
    <col min="10" max="10" width="3.375" style="557" bestFit="1" customWidth="1"/>
    <col min="11" max="11" width="27.625" style="583" customWidth="1"/>
    <col min="12" max="12" width="5.75" style="557" customWidth="1"/>
    <col min="13" max="13" width="5" style="557" bestFit="1" customWidth="1"/>
    <col min="14" max="14" width="5.625" style="557" bestFit="1" customWidth="1"/>
    <col min="15" max="15" width="9" style="557"/>
    <col min="16" max="16" width="9" style="557" customWidth="1"/>
    <col min="17" max="18" width="9.125" style="557" customWidth="1"/>
    <col min="19" max="21" width="9" style="557" customWidth="1"/>
    <col min="22" max="16384" width="9" style="557"/>
  </cols>
  <sheetData>
    <row r="1" spans="1:18" ht="17.25">
      <c r="A1" s="554" t="s">
        <v>407</v>
      </c>
      <c r="B1" s="554"/>
      <c r="C1" s="555"/>
      <c r="D1" s="554"/>
      <c r="E1" s="554"/>
      <c r="F1" s="554"/>
      <c r="G1" s="555"/>
      <c r="H1" s="554"/>
      <c r="I1" s="556">
        <v>1</v>
      </c>
      <c r="J1" s="554"/>
      <c r="K1" s="555" t="s">
        <v>384</v>
      </c>
      <c r="L1" s="554"/>
    </row>
    <row r="2" spans="1:18" ht="9.75" customHeight="1">
      <c r="A2" s="558"/>
      <c r="B2" s="558"/>
      <c r="C2" s="559"/>
      <c r="D2" s="558"/>
      <c r="E2" s="558"/>
      <c r="F2" s="558"/>
      <c r="G2" s="559"/>
      <c r="H2" s="558"/>
      <c r="I2" s="558"/>
      <c r="J2" s="558"/>
      <c r="K2" s="559"/>
      <c r="L2" s="558"/>
    </row>
    <row r="3" spans="1:18" ht="15" customHeight="1">
      <c r="A3" s="558"/>
      <c r="B3" s="558"/>
      <c r="C3" s="559"/>
      <c r="D3" s="558"/>
      <c r="E3" s="558"/>
      <c r="F3" s="558"/>
      <c r="G3" s="559"/>
      <c r="H3" s="946"/>
      <c r="I3" s="946"/>
      <c r="J3" s="946"/>
      <c r="K3" s="947"/>
      <c r="L3" s="947"/>
      <c r="M3" s="947"/>
      <c r="N3" s="947"/>
    </row>
    <row r="4" spans="1:18" ht="15" customHeight="1">
      <c r="A4" s="558"/>
      <c r="B4" s="558"/>
      <c r="C4" s="559"/>
      <c r="D4" s="558"/>
      <c r="E4" s="558"/>
      <c r="F4" s="558"/>
      <c r="G4" s="559"/>
      <c r="H4" s="946" t="s">
        <v>72</v>
      </c>
      <c r="I4" s="946"/>
      <c r="J4" s="946"/>
      <c r="K4" s="947">
        <f>入力表!F40</f>
        <v>0</v>
      </c>
      <c r="L4" s="947"/>
      <c r="M4" s="947"/>
      <c r="N4" s="947"/>
    </row>
    <row r="5" spans="1:18" s="561" customFormat="1">
      <c r="A5" s="560"/>
      <c r="C5" s="562"/>
      <c r="D5" s="563"/>
      <c r="E5" s="560"/>
      <c r="G5" s="562"/>
      <c r="H5" s="563"/>
      <c r="I5" s="563"/>
      <c r="J5" s="407"/>
      <c r="K5" s="564"/>
      <c r="L5" s="642"/>
    </row>
    <row r="6" spans="1:18" s="561" customFormat="1">
      <c r="A6" s="560" t="s">
        <v>385</v>
      </c>
      <c r="B6" s="566" t="s">
        <v>392</v>
      </c>
      <c r="C6" s="562"/>
      <c r="D6" s="563"/>
      <c r="E6" s="560"/>
      <c r="G6" s="562"/>
      <c r="H6" s="563"/>
      <c r="I6" s="563"/>
      <c r="J6" s="407"/>
      <c r="K6" s="564"/>
      <c r="L6" s="642"/>
    </row>
    <row r="7" spans="1:18" s="561" customFormat="1">
      <c r="A7" s="560"/>
      <c r="B7" s="948"/>
      <c r="C7" s="948"/>
      <c r="D7" s="948"/>
      <c r="E7" s="948"/>
      <c r="F7" s="948"/>
      <c r="G7" s="948"/>
      <c r="H7" s="948"/>
      <c r="I7" s="948"/>
      <c r="J7" s="948"/>
      <c r="K7" s="564"/>
      <c r="L7" s="642"/>
    </row>
    <row r="8" spans="1:18" s="561" customFormat="1">
      <c r="A8" s="567" t="s">
        <v>380</v>
      </c>
      <c r="B8" s="568" t="s">
        <v>386</v>
      </c>
      <c r="C8" s="569"/>
      <c r="D8" s="563"/>
      <c r="E8" s="560"/>
      <c r="F8" s="563"/>
      <c r="G8" s="562"/>
      <c r="H8" s="563"/>
      <c r="I8" s="560"/>
      <c r="J8" s="407"/>
      <c r="K8" s="564" t="s">
        <v>393</v>
      </c>
      <c r="L8" s="565">
        <f>入力表!E40</f>
        <v>0</v>
      </c>
    </row>
    <row r="9" spans="1:18" s="561" customFormat="1">
      <c r="A9" s="567"/>
      <c r="B9" s="568"/>
      <c r="C9" s="569"/>
      <c r="D9" s="563"/>
      <c r="E9" s="560"/>
      <c r="F9" s="563"/>
      <c r="G9" s="562"/>
      <c r="H9" s="563"/>
      <c r="I9" s="560"/>
      <c r="J9" s="407"/>
      <c r="K9" s="564"/>
      <c r="L9" s="570"/>
    </row>
    <row r="10" spans="1:18" ht="11.25" customHeight="1" thickBot="1">
      <c r="A10" s="558"/>
      <c r="B10" s="558"/>
      <c r="C10" s="559"/>
      <c r="D10" s="558"/>
      <c r="E10" s="558"/>
      <c r="F10" s="558"/>
      <c r="G10" s="559"/>
      <c r="H10" s="558"/>
      <c r="I10" s="558"/>
      <c r="J10" s="558"/>
      <c r="K10" s="559"/>
      <c r="L10" s="558"/>
    </row>
    <row r="11" spans="1:18" ht="27" customHeight="1" thickTop="1" thickBot="1">
      <c r="A11" s="943">
        <f>A12</f>
        <v>43466</v>
      </c>
      <c r="B11" s="944"/>
      <c r="C11" s="945"/>
      <c r="D11" s="571" t="s">
        <v>387</v>
      </c>
      <c r="E11" s="943">
        <f>E13</f>
        <v>43498</v>
      </c>
      <c r="F11" s="944"/>
      <c r="G11" s="945"/>
      <c r="H11" s="572" t="s">
        <v>387</v>
      </c>
      <c r="I11" s="943">
        <f>I12</f>
        <v>43525</v>
      </c>
      <c r="J11" s="944"/>
      <c r="K11" s="945"/>
      <c r="L11" s="571" t="s">
        <v>387</v>
      </c>
      <c r="Q11" s="573"/>
      <c r="R11" s="574"/>
    </row>
    <row r="12" spans="1:18" s="583" customFormat="1" ht="27" customHeight="1" thickTop="1">
      <c r="A12" s="657">
        <v>43466</v>
      </c>
      <c r="B12" s="658">
        <f t="shared" ref="B12:B42" si="0">WEEKDAY(A12)</f>
        <v>3</v>
      </c>
      <c r="C12" s="659"/>
      <c r="D12" s="660"/>
      <c r="E12" s="575">
        <f>A42+1</f>
        <v>43497</v>
      </c>
      <c r="F12" s="576">
        <f t="shared" ref="F12:F39" si="1">WEEKDAY(E12)</f>
        <v>6</v>
      </c>
      <c r="G12" s="577"/>
      <c r="H12" s="578"/>
      <c r="I12" s="579">
        <f>E39+1</f>
        <v>43525</v>
      </c>
      <c r="J12" s="580">
        <f t="shared" ref="J12:J41" si="2">WEEKDAY(I12)</f>
        <v>6</v>
      </c>
      <c r="K12" s="581"/>
      <c r="L12" s="582"/>
      <c r="Q12" s="584"/>
      <c r="R12" s="585"/>
    </row>
    <row r="13" spans="1:18" s="583" customFormat="1" ht="27" customHeight="1">
      <c r="A13" s="596">
        <f t="shared" ref="A13:A42" si="3">A12+1</f>
        <v>43467</v>
      </c>
      <c r="B13" s="597">
        <f t="shared" si="0"/>
        <v>4</v>
      </c>
      <c r="C13" s="608"/>
      <c r="D13" s="599"/>
      <c r="E13" s="590">
        <f t="shared" ref="E13:E39" si="4">E12+1</f>
        <v>43498</v>
      </c>
      <c r="F13" s="591">
        <f t="shared" si="1"/>
        <v>7</v>
      </c>
      <c r="G13" s="592"/>
      <c r="H13" s="589"/>
      <c r="I13" s="593">
        <f t="shared" ref="I13:I42" si="5">I12+1</f>
        <v>43526</v>
      </c>
      <c r="J13" s="580">
        <f t="shared" si="2"/>
        <v>7</v>
      </c>
      <c r="K13" s="592"/>
      <c r="L13" s="594"/>
      <c r="Q13" s="574"/>
      <c r="R13" s="585"/>
    </row>
    <row r="14" spans="1:18" s="583" customFormat="1" ht="27" customHeight="1">
      <c r="A14" s="596">
        <f t="shared" si="3"/>
        <v>43468</v>
      </c>
      <c r="B14" s="597">
        <f t="shared" si="0"/>
        <v>5</v>
      </c>
      <c r="C14" s="598"/>
      <c r="D14" s="599"/>
      <c r="E14" s="590">
        <f t="shared" si="4"/>
        <v>43499</v>
      </c>
      <c r="F14" s="591">
        <f t="shared" si="1"/>
        <v>1</v>
      </c>
      <c r="G14" s="592"/>
      <c r="H14" s="589"/>
      <c r="I14" s="593">
        <f t="shared" si="5"/>
        <v>43527</v>
      </c>
      <c r="J14" s="580">
        <f t="shared" si="2"/>
        <v>1</v>
      </c>
      <c r="K14" s="592"/>
      <c r="L14" s="594"/>
      <c r="Q14" s="574"/>
      <c r="R14" s="585"/>
    </row>
    <row r="15" spans="1:18" s="583" customFormat="1" ht="27" customHeight="1">
      <c r="A15" s="586">
        <f t="shared" si="3"/>
        <v>43469</v>
      </c>
      <c r="B15" s="587">
        <f t="shared" si="0"/>
        <v>6</v>
      </c>
      <c r="C15" s="595"/>
      <c r="D15" s="589"/>
      <c r="E15" s="590">
        <f t="shared" si="4"/>
        <v>43500</v>
      </c>
      <c r="F15" s="591">
        <f t="shared" si="1"/>
        <v>2</v>
      </c>
      <c r="G15" s="592"/>
      <c r="H15" s="589"/>
      <c r="I15" s="593">
        <f t="shared" si="5"/>
        <v>43528</v>
      </c>
      <c r="J15" s="580">
        <f t="shared" si="2"/>
        <v>2</v>
      </c>
      <c r="K15" s="592"/>
      <c r="L15" s="594"/>
      <c r="Q15" s="574"/>
      <c r="R15" s="585"/>
    </row>
    <row r="16" spans="1:18" s="583" customFormat="1" ht="27" customHeight="1">
      <c r="A16" s="586">
        <f t="shared" si="3"/>
        <v>43470</v>
      </c>
      <c r="B16" s="587">
        <f t="shared" si="0"/>
        <v>7</v>
      </c>
      <c r="C16" s="595"/>
      <c r="D16" s="589"/>
      <c r="E16" s="590">
        <f t="shared" si="4"/>
        <v>43501</v>
      </c>
      <c r="F16" s="591">
        <f t="shared" si="1"/>
        <v>3</v>
      </c>
      <c r="G16" s="592"/>
      <c r="H16" s="589"/>
      <c r="I16" s="593">
        <f t="shared" si="5"/>
        <v>43529</v>
      </c>
      <c r="J16" s="580">
        <f t="shared" si="2"/>
        <v>3</v>
      </c>
      <c r="K16" s="592"/>
      <c r="L16" s="594"/>
      <c r="Q16" s="574"/>
      <c r="R16" s="585"/>
    </row>
    <row r="17" spans="1:18" s="583" customFormat="1" ht="27" customHeight="1">
      <c r="A17" s="596">
        <f t="shared" si="3"/>
        <v>43471</v>
      </c>
      <c r="B17" s="597">
        <f t="shared" si="0"/>
        <v>1</v>
      </c>
      <c r="C17" s="598"/>
      <c r="D17" s="599"/>
      <c r="E17" s="590">
        <f t="shared" si="4"/>
        <v>43502</v>
      </c>
      <c r="F17" s="591">
        <f t="shared" si="1"/>
        <v>4</v>
      </c>
      <c r="G17" s="592"/>
      <c r="H17" s="589"/>
      <c r="I17" s="593">
        <f t="shared" si="5"/>
        <v>43530</v>
      </c>
      <c r="J17" s="580">
        <f t="shared" si="2"/>
        <v>4</v>
      </c>
      <c r="K17" s="592"/>
      <c r="L17" s="594"/>
      <c r="Q17" s="574"/>
      <c r="R17" s="585"/>
    </row>
    <row r="18" spans="1:18" s="583" customFormat="1" ht="27" customHeight="1">
      <c r="A18" s="586">
        <f t="shared" si="3"/>
        <v>43472</v>
      </c>
      <c r="B18" s="587">
        <f t="shared" si="0"/>
        <v>2</v>
      </c>
      <c r="C18" s="595"/>
      <c r="D18" s="589"/>
      <c r="E18" s="590">
        <f t="shared" si="4"/>
        <v>43503</v>
      </c>
      <c r="F18" s="591">
        <f t="shared" si="1"/>
        <v>5</v>
      </c>
      <c r="G18" s="592"/>
      <c r="H18" s="589"/>
      <c r="I18" s="593">
        <f t="shared" si="5"/>
        <v>43531</v>
      </c>
      <c r="J18" s="580">
        <f t="shared" si="2"/>
        <v>5</v>
      </c>
      <c r="K18" s="592"/>
      <c r="L18" s="594"/>
      <c r="Q18" s="574"/>
      <c r="R18" s="585"/>
    </row>
    <row r="19" spans="1:18" s="583" customFormat="1" ht="27" customHeight="1">
      <c r="A19" s="600">
        <f t="shared" si="3"/>
        <v>43473</v>
      </c>
      <c r="B19" s="601">
        <f t="shared" si="0"/>
        <v>3</v>
      </c>
      <c r="C19" s="602"/>
      <c r="D19" s="603"/>
      <c r="E19" s="590">
        <f t="shared" si="4"/>
        <v>43504</v>
      </c>
      <c r="F19" s="591">
        <f t="shared" si="1"/>
        <v>6</v>
      </c>
      <c r="G19" s="588"/>
      <c r="H19" s="603"/>
      <c r="I19" s="593">
        <f t="shared" si="5"/>
        <v>43532</v>
      </c>
      <c r="J19" s="580">
        <f t="shared" si="2"/>
        <v>6</v>
      </c>
      <c r="K19" s="592"/>
      <c r="L19" s="594"/>
      <c r="Q19" s="574"/>
      <c r="R19" s="585"/>
    </row>
    <row r="20" spans="1:18" s="583" customFormat="1" ht="27" customHeight="1">
      <c r="A20" s="586">
        <f t="shared" si="3"/>
        <v>43474</v>
      </c>
      <c r="B20" s="587">
        <f t="shared" si="0"/>
        <v>4</v>
      </c>
      <c r="C20" s="595"/>
      <c r="D20" s="589"/>
      <c r="E20" s="590">
        <f t="shared" si="4"/>
        <v>43505</v>
      </c>
      <c r="F20" s="591">
        <f t="shared" si="1"/>
        <v>7</v>
      </c>
      <c r="G20" s="592"/>
      <c r="H20" s="589"/>
      <c r="I20" s="593">
        <f t="shared" si="5"/>
        <v>43533</v>
      </c>
      <c r="J20" s="580">
        <f t="shared" si="2"/>
        <v>7</v>
      </c>
      <c r="K20" s="592"/>
      <c r="L20" s="594"/>
      <c r="Q20" s="574"/>
      <c r="R20" s="585"/>
    </row>
    <row r="21" spans="1:18" s="583" customFormat="1" ht="27" customHeight="1">
      <c r="A21" s="586">
        <f t="shared" si="3"/>
        <v>43475</v>
      </c>
      <c r="B21" s="587">
        <f t="shared" si="0"/>
        <v>5</v>
      </c>
      <c r="C21" s="595"/>
      <c r="D21" s="589"/>
      <c r="E21" s="590">
        <f t="shared" si="4"/>
        <v>43506</v>
      </c>
      <c r="F21" s="591">
        <f t="shared" si="1"/>
        <v>1</v>
      </c>
      <c r="G21" s="592"/>
      <c r="H21" s="589"/>
      <c r="I21" s="604">
        <f t="shared" si="5"/>
        <v>43534</v>
      </c>
      <c r="J21" s="580">
        <f t="shared" si="2"/>
        <v>1</v>
      </c>
      <c r="K21" s="588"/>
      <c r="L21" s="605"/>
      <c r="Q21" s="574"/>
      <c r="R21" s="585"/>
    </row>
    <row r="22" spans="1:18" s="583" customFormat="1" ht="27" customHeight="1">
      <c r="A22" s="586">
        <f t="shared" si="3"/>
        <v>43476</v>
      </c>
      <c r="B22" s="587">
        <f t="shared" si="0"/>
        <v>6</v>
      </c>
      <c r="C22" s="595"/>
      <c r="D22" s="589"/>
      <c r="E22" s="651">
        <f t="shared" si="4"/>
        <v>43507</v>
      </c>
      <c r="F22" s="652">
        <f t="shared" si="1"/>
        <v>2</v>
      </c>
      <c r="G22" s="608"/>
      <c r="H22" s="599"/>
      <c r="I22" s="593">
        <f t="shared" si="5"/>
        <v>43535</v>
      </c>
      <c r="J22" s="580">
        <f t="shared" si="2"/>
        <v>2</v>
      </c>
      <c r="K22" s="592"/>
      <c r="L22" s="594"/>
      <c r="Q22" s="574"/>
      <c r="R22" s="585"/>
    </row>
    <row r="23" spans="1:18" s="583" customFormat="1" ht="27" customHeight="1">
      <c r="A23" s="586">
        <f t="shared" si="3"/>
        <v>43477</v>
      </c>
      <c r="B23" s="587">
        <f t="shared" si="0"/>
        <v>7</v>
      </c>
      <c r="C23" s="588"/>
      <c r="D23" s="603"/>
      <c r="E23" s="590">
        <f t="shared" si="4"/>
        <v>43508</v>
      </c>
      <c r="F23" s="591">
        <f t="shared" si="1"/>
        <v>3</v>
      </c>
      <c r="G23" s="588"/>
      <c r="H23" s="603"/>
      <c r="I23" s="593">
        <f t="shared" si="5"/>
        <v>43536</v>
      </c>
      <c r="J23" s="580">
        <f t="shared" si="2"/>
        <v>3</v>
      </c>
      <c r="K23" s="592"/>
      <c r="L23" s="594"/>
      <c r="Q23" s="574"/>
      <c r="R23" s="585"/>
    </row>
    <row r="24" spans="1:18" s="583" customFormat="1" ht="27" customHeight="1">
      <c r="A24" s="586">
        <f t="shared" si="3"/>
        <v>43478</v>
      </c>
      <c r="B24" s="587">
        <f t="shared" si="0"/>
        <v>1</v>
      </c>
      <c r="C24" s="595"/>
      <c r="D24" s="589"/>
      <c r="E24" s="590">
        <f t="shared" si="4"/>
        <v>43509</v>
      </c>
      <c r="F24" s="591">
        <f t="shared" si="1"/>
        <v>4</v>
      </c>
      <c r="G24" s="592"/>
      <c r="H24" s="589"/>
      <c r="I24" s="593">
        <f t="shared" si="5"/>
        <v>43537</v>
      </c>
      <c r="J24" s="580">
        <f t="shared" si="2"/>
        <v>4</v>
      </c>
      <c r="K24" s="592"/>
      <c r="L24" s="594"/>
      <c r="Q24" s="574"/>
      <c r="R24" s="585"/>
    </row>
    <row r="25" spans="1:18" s="583" customFormat="1" ht="27" customHeight="1">
      <c r="A25" s="596">
        <f t="shared" si="3"/>
        <v>43479</v>
      </c>
      <c r="B25" s="597">
        <f t="shared" si="0"/>
        <v>2</v>
      </c>
      <c r="C25" s="598"/>
      <c r="D25" s="599"/>
      <c r="E25" s="590">
        <f t="shared" si="4"/>
        <v>43510</v>
      </c>
      <c r="F25" s="591">
        <f t="shared" si="1"/>
        <v>5</v>
      </c>
      <c r="G25" s="592"/>
      <c r="H25" s="589"/>
      <c r="I25" s="593">
        <f t="shared" si="5"/>
        <v>43538</v>
      </c>
      <c r="J25" s="580">
        <f t="shared" si="2"/>
        <v>5</v>
      </c>
      <c r="K25" s="592"/>
      <c r="L25" s="594"/>
      <c r="Q25" s="574"/>
      <c r="R25" s="585"/>
    </row>
    <row r="26" spans="1:18" s="583" customFormat="1" ht="27" customHeight="1">
      <c r="A26" s="586">
        <f t="shared" si="3"/>
        <v>43480</v>
      </c>
      <c r="B26" s="587">
        <f t="shared" si="0"/>
        <v>3</v>
      </c>
      <c r="C26" s="595"/>
      <c r="D26" s="589"/>
      <c r="E26" s="590">
        <f t="shared" si="4"/>
        <v>43511</v>
      </c>
      <c r="F26" s="591">
        <f t="shared" si="1"/>
        <v>6</v>
      </c>
      <c r="G26" s="592"/>
      <c r="H26" s="589"/>
      <c r="I26" s="593">
        <f t="shared" si="5"/>
        <v>43539</v>
      </c>
      <c r="J26" s="580">
        <f t="shared" si="2"/>
        <v>6</v>
      </c>
      <c r="K26" s="592"/>
      <c r="L26" s="594"/>
      <c r="Q26" s="574"/>
      <c r="R26" s="585"/>
    </row>
    <row r="27" spans="1:18" s="583" customFormat="1" ht="27" customHeight="1">
      <c r="A27" s="586">
        <f t="shared" si="3"/>
        <v>43481</v>
      </c>
      <c r="B27" s="587">
        <f t="shared" si="0"/>
        <v>4</v>
      </c>
      <c r="C27" s="595"/>
      <c r="D27" s="589"/>
      <c r="E27" s="590">
        <f t="shared" si="4"/>
        <v>43512</v>
      </c>
      <c r="F27" s="591">
        <f t="shared" si="1"/>
        <v>7</v>
      </c>
      <c r="G27" s="592"/>
      <c r="H27" s="589"/>
      <c r="I27" s="593">
        <f t="shared" si="5"/>
        <v>43540</v>
      </c>
      <c r="J27" s="580">
        <f t="shared" si="2"/>
        <v>7</v>
      </c>
      <c r="K27" s="592"/>
      <c r="L27" s="594"/>
      <c r="Q27" s="574"/>
      <c r="R27" s="585"/>
    </row>
    <row r="28" spans="1:18" s="583" customFormat="1" ht="27" customHeight="1">
      <c r="A28" s="586">
        <f t="shared" si="3"/>
        <v>43482</v>
      </c>
      <c r="B28" s="587">
        <f t="shared" si="0"/>
        <v>5</v>
      </c>
      <c r="C28" s="595"/>
      <c r="D28" s="589"/>
      <c r="E28" s="590">
        <f t="shared" si="4"/>
        <v>43513</v>
      </c>
      <c r="F28" s="591">
        <f t="shared" si="1"/>
        <v>1</v>
      </c>
      <c r="G28" s="592"/>
      <c r="H28" s="589"/>
      <c r="I28" s="606">
        <f t="shared" si="5"/>
        <v>43541</v>
      </c>
      <c r="J28" s="607">
        <f t="shared" si="2"/>
        <v>1</v>
      </c>
      <c r="K28" s="608"/>
      <c r="L28" s="609"/>
      <c r="Q28" s="574"/>
      <c r="R28" s="585"/>
    </row>
    <row r="29" spans="1:18" s="583" customFormat="1" ht="27" customHeight="1">
      <c r="A29" s="586">
        <f t="shared" si="3"/>
        <v>43483</v>
      </c>
      <c r="B29" s="587">
        <f t="shared" si="0"/>
        <v>6</v>
      </c>
      <c r="C29" s="595"/>
      <c r="D29" s="589"/>
      <c r="E29" s="590">
        <f t="shared" si="4"/>
        <v>43514</v>
      </c>
      <c r="F29" s="591">
        <f t="shared" si="1"/>
        <v>2</v>
      </c>
      <c r="G29" s="592"/>
      <c r="H29" s="589"/>
      <c r="I29" s="604">
        <f t="shared" si="5"/>
        <v>43542</v>
      </c>
      <c r="J29" s="580">
        <f t="shared" si="2"/>
        <v>2</v>
      </c>
      <c r="K29" s="588"/>
      <c r="L29" s="605"/>
      <c r="Q29" s="574"/>
      <c r="R29" s="585"/>
    </row>
    <row r="30" spans="1:18" s="583" customFormat="1" ht="27" customHeight="1">
      <c r="A30" s="586">
        <f t="shared" si="3"/>
        <v>43484</v>
      </c>
      <c r="B30" s="587">
        <f t="shared" si="0"/>
        <v>7</v>
      </c>
      <c r="C30" s="588"/>
      <c r="D30" s="603"/>
      <c r="E30" s="590">
        <f t="shared" si="4"/>
        <v>43515</v>
      </c>
      <c r="F30" s="591">
        <f t="shared" si="1"/>
        <v>3</v>
      </c>
      <c r="G30" s="588"/>
      <c r="H30" s="603"/>
      <c r="I30" s="593">
        <f t="shared" si="5"/>
        <v>43543</v>
      </c>
      <c r="J30" s="580">
        <f t="shared" si="2"/>
        <v>3</v>
      </c>
      <c r="K30" s="592"/>
      <c r="L30" s="594"/>
      <c r="Q30" s="574"/>
      <c r="R30" s="585"/>
    </row>
    <row r="31" spans="1:18" s="583" customFormat="1" ht="27" customHeight="1">
      <c r="A31" s="586">
        <f t="shared" si="3"/>
        <v>43485</v>
      </c>
      <c r="B31" s="587">
        <f t="shared" si="0"/>
        <v>1</v>
      </c>
      <c r="C31" s="647"/>
      <c r="D31" s="589"/>
      <c r="E31" s="590">
        <f t="shared" si="4"/>
        <v>43516</v>
      </c>
      <c r="F31" s="591">
        <f t="shared" si="1"/>
        <v>4</v>
      </c>
      <c r="G31" s="588"/>
      <c r="H31" s="603"/>
      <c r="I31" s="593">
        <f t="shared" si="5"/>
        <v>43544</v>
      </c>
      <c r="J31" s="580">
        <f t="shared" si="2"/>
        <v>4</v>
      </c>
      <c r="K31" s="592"/>
      <c r="L31" s="594"/>
      <c r="Q31" s="574"/>
      <c r="R31" s="585"/>
    </row>
    <row r="32" spans="1:18" s="583" customFormat="1" ht="27" customHeight="1">
      <c r="A32" s="586">
        <f t="shared" si="3"/>
        <v>43486</v>
      </c>
      <c r="B32" s="587">
        <f t="shared" si="0"/>
        <v>2</v>
      </c>
      <c r="C32" s="595"/>
      <c r="D32" s="589"/>
      <c r="E32" s="590">
        <f t="shared" si="4"/>
        <v>43517</v>
      </c>
      <c r="F32" s="591">
        <f t="shared" si="1"/>
        <v>5</v>
      </c>
      <c r="G32" s="648"/>
      <c r="H32" s="603"/>
      <c r="I32" s="606">
        <f t="shared" si="5"/>
        <v>43545</v>
      </c>
      <c r="J32" s="607">
        <f t="shared" si="2"/>
        <v>5</v>
      </c>
      <c r="K32" s="608"/>
      <c r="L32" s="609"/>
      <c r="Q32" s="574"/>
      <c r="R32" s="610"/>
    </row>
    <row r="33" spans="1:18" s="583" customFormat="1" ht="27" customHeight="1">
      <c r="A33" s="586">
        <f t="shared" si="3"/>
        <v>43487</v>
      </c>
      <c r="B33" s="587">
        <f t="shared" si="0"/>
        <v>3</v>
      </c>
      <c r="C33" s="595"/>
      <c r="D33" s="589"/>
      <c r="E33" s="590">
        <f t="shared" si="4"/>
        <v>43518</v>
      </c>
      <c r="F33" s="591">
        <f t="shared" si="1"/>
        <v>6</v>
      </c>
      <c r="G33" s="592"/>
      <c r="H33" s="589"/>
      <c r="I33" s="593">
        <f t="shared" si="5"/>
        <v>43546</v>
      </c>
      <c r="J33" s="580">
        <f t="shared" si="2"/>
        <v>6</v>
      </c>
      <c r="K33" s="649"/>
      <c r="L33" s="594"/>
      <c r="Q33" s="574"/>
      <c r="R33" s="585"/>
    </row>
    <row r="34" spans="1:18" s="583" customFormat="1" ht="27" customHeight="1">
      <c r="A34" s="586">
        <f t="shared" si="3"/>
        <v>43488</v>
      </c>
      <c r="B34" s="587">
        <f t="shared" si="0"/>
        <v>4</v>
      </c>
      <c r="C34" s="595"/>
      <c r="D34" s="589"/>
      <c r="E34" s="590">
        <f t="shared" si="4"/>
        <v>43519</v>
      </c>
      <c r="F34" s="591">
        <f t="shared" si="1"/>
        <v>7</v>
      </c>
      <c r="G34" s="592"/>
      <c r="H34" s="589"/>
      <c r="I34" s="593">
        <f t="shared" si="5"/>
        <v>43547</v>
      </c>
      <c r="J34" s="580">
        <f t="shared" si="2"/>
        <v>7</v>
      </c>
      <c r="K34" s="592"/>
      <c r="L34" s="594"/>
      <c r="Q34" s="574"/>
      <c r="R34" s="585"/>
    </row>
    <row r="35" spans="1:18" s="583" customFormat="1" ht="27" customHeight="1">
      <c r="A35" s="586">
        <f t="shared" si="3"/>
        <v>43489</v>
      </c>
      <c r="B35" s="587">
        <f t="shared" si="0"/>
        <v>5</v>
      </c>
      <c r="C35" s="647"/>
      <c r="D35" s="589"/>
      <c r="E35" s="590">
        <f t="shared" si="4"/>
        <v>43520</v>
      </c>
      <c r="F35" s="591">
        <f t="shared" si="1"/>
        <v>1</v>
      </c>
      <c r="G35" s="592"/>
      <c r="H35" s="589"/>
      <c r="I35" s="593">
        <f t="shared" si="5"/>
        <v>43548</v>
      </c>
      <c r="J35" s="580">
        <f t="shared" si="2"/>
        <v>1</v>
      </c>
      <c r="K35" s="592"/>
      <c r="L35" s="594"/>
      <c r="Q35" s="611"/>
      <c r="R35" s="612"/>
    </row>
    <row r="36" spans="1:18" s="583" customFormat="1" ht="27" customHeight="1">
      <c r="A36" s="586">
        <f t="shared" si="3"/>
        <v>43490</v>
      </c>
      <c r="B36" s="587">
        <f t="shared" si="0"/>
        <v>6</v>
      </c>
      <c r="C36" s="647"/>
      <c r="D36" s="589"/>
      <c r="E36" s="590">
        <f t="shared" si="4"/>
        <v>43521</v>
      </c>
      <c r="F36" s="591">
        <f t="shared" si="1"/>
        <v>2</v>
      </c>
      <c r="G36" s="649"/>
      <c r="H36" s="589"/>
      <c r="I36" s="593">
        <f t="shared" si="5"/>
        <v>43549</v>
      </c>
      <c r="J36" s="580">
        <f t="shared" si="2"/>
        <v>2</v>
      </c>
      <c r="K36" s="592"/>
      <c r="L36" s="594"/>
      <c r="Q36" s="611"/>
      <c r="R36" s="612"/>
    </row>
    <row r="37" spans="1:18" s="583" customFormat="1" ht="27" customHeight="1">
      <c r="A37" s="586">
        <f t="shared" si="3"/>
        <v>43491</v>
      </c>
      <c r="B37" s="587">
        <f t="shared" si="0"/>
        <v>7</v>
      </c>
      <c r="C37" s="588"/>
      <c r="D37" s="603"/>
      <c r="E37" s="590">
        <f t="shared" si="4"/>
        <v>43522</v>
      </c>
      <c r="F37" s="591">
        <f t="shared" si="1"/>
        <v>3</v>
      </c>
      <c r="G37" s="649"/>
      <c r="H37" s="589"/>
      <c r="I37" s="593">
        <f t="shared" si="5"/>
        <v>43550</v>
      </c>
      <c r="J37" s="580">
        <f t="shared" si="2"/>
        <v>3</v>
      </c>
      <c r="K37" s="649"/>
      <c r="L37" s="594"/>
      <c r="Q37" s="611"/>
      <c r="R37" s="612"/>
    </row>
    <row r="38" spans="1:18" s="583" customFormat="1" ht="27" customHeight="1">
      <c r="A38" s="586">
        <f t="shared" si="3"/>
        <v>43492</v>
      </c>
      <c r="B38" s="587">
        <f t="shared" si="0"/>
        <v>1</v>
      </c>
      <c r="C38" s="588"/>
      <c r="D38" s="603"/>
      <c r="E38" s="590">
        <f t="shared" si="4"/>
        <v>43523</v>
      </c>
      <c r="F38" s="591">
        <f t="shared" si="1"/>
        <v>4</v>
      </c>
      <c r="G38" s="592"/>
      <c r="H38" s="589"/>
      <c r="I38" s="613">
        <f t="shared" si="5"/>
        <v>43551</v>
      </c>
      <c r="J38" s="614">
        <f t="shared" si="2"/>
        <v>4</v>
      </c>
      <c r="K38" s="615"/>
      <c r="L38" s="616"/>
      <c r="Q38" s="611"/>
      <c r="R38" s="612"/>
    </row>
    <row r="39" spans="1:18" s="583" customFormat="1" ht="27" customHeight="1">
      <c r="A39" s="586">
        <f t="shared" si="3"/>
        <v>43493</v>
      </c>
      <c r="B39" s="587">
        <f t="shared" si="0"/>
        <v>2</v>
      </c>
      <c r="C39" s="595"/>
      <c r="D39" s="589"/>
      <c r="E39" s="590">
        <f t="shared" si="4"/>
        <v>43524</v>
      </c>
      <c r="F39" s="591">
        <f t="shared" si="1"/>
        <v>5</v>
      </c>
      <c r="G39" s="592"/>
      <c r="H39" s="617"/>
      <c r="I39" s="613">
        <f t="shared" si="5"/>
        <v>43552</v>
      </c>
      <c r="J39" s="614">
        <f t="shared" si="2"/>
        <v>5</v>
      </c>
      <c r="K39" s="615"/>
      <c r="L39" s="616"/>
      <c r="P39" s="618"/>
      <c r="Q39" s="611"/>
      <c r="R39" s="612"/>
    </row>
    <row r="40" spans="1:18" s="583" customFormat="1" ht="27" customHeight="1">
      <c r="A40" s="600">
        <f t="shared" si="3"/>
        <v>43494</v>
      </c>
      <c r="B40" s="601">
        <f t="shared" si="0"/>
        <v>3</v>
      </c>
      <c r="C40" s="602"/>
      <c r="D40" s="603"/>
      <c r="E40" s="959"/>
      <c r="F40" s="960"/>
      <c r="G40" s="960"/>
      <c r="H40" s="961"/>
      <c r="I40" s="613">
        <f t="shared" si="5"/>
        <v>43553</v>
      </c>
      <c r="J40" s="614">
        <f t="shared" si="2"/>
        <v>6</v>
      </c>
      <c r="K40" s="615"/>
      <c r="L40" s="616"/>
      <c r="Q40" s="611"/>
      <c r="R40" s="612"/>
    </row>
    <row r="41" spans="1:18" s="583" customFormat="1" ht="27" customHeight="1">
      <c r="A41" s="586">
        <f t="shared" si="3"/>
        <v>43495</v>
      </c>
      <c r="B41" s="587">
        <f t="shared" si="0"/>
        <v>4</v>
      </c>
      <c r="C41" s="619"/>
      <c r="D41" s="589"/>
      <c r="E41" s="962"/>
      <c r="F41" s="963"/>
      <c r="G41" s="963"/>
      <c r="H41" s="964"/>
      <c r="I41" s="613">
        <f t="shared" si="5"/>
        <v>43554</v>
      </c>
      <c r="J41" s="614">
        <f t="shared" si="2"/>
        <v>7</v>
      </c>
      <c r="K41" s="615"/>
      <c r="L41" s="616"/>
      <c r="Q41" s="611"/>
      <c r="R41" s="612"/>
    </row>
    <row r="42" spans="1:18" s="583" customFormat="1" ht="27" customHeight="1" thickBot="1">
      <c r="A42" s="586">
        <f t="shared" si="3"/>
        <v>43496</v>
      </c>
      <c r="B42" s="587">
        <f t="shared" si="0"/>
        <v>5</v>
      </c>
      <c r="C42" s="619"/>
      <c r="D42" s="589"/>
      <c r="E42" s="965"/>
      <c r="F42" s="966"/>
      <c r="G42" s="966"/>
      <c r="H42" s="967"/>
      <c r="I42" s="613">
        <f t="shared" si="5"/>
        <v>43555</v>
      </c>
      <c r="J42" s="614">
        <f t="shared" ref="J42" si="6">WEEKDAY(I42)</f>
        <v>1</v>
      </c>
      <c r="K42" s="615"/>
      <c r="L42" s="616"/>
      <c r="M42" s="951" t="s">
        <v>388</v>
      </c>
      <c r="N42" s="951"/>
      <c r="Q42" s="611"/>
      <c r="R42" s="612"/>
    </row>
    <row r="43" spans="1:18" s="583" customFormat="1" ht="27" customHeight="1" thickTop="1" thickBot="1">
      <c r="A43" s="952" t="s">
        <v>389</v>
      </c>
      <c r="B43" s="953"/>
      <c r="C43" s="623">
        <f>COUNTIF(C12:C42,"*")-COUNTIF(C12:C42,"入校*")</f>
        <v>0</v>
      </c>
      <c r="D43" s="624" t="s">
        <v>390</v>
      </c>
      <c r="E43" s="954" t="s">
        <v>389</v>
      </c>
      <c r="F43" s="955"/>
      <c r="G43" s="625">
        <f>COUNTIF(G12:G42,"*")</f>
        <v>0</v>
      </c>
      <c r="H43" s="626" t="s">
        <v>390</v>
      </c>
      <c r="I43" s="954" t="s">
        <v>389</v>
      </c>
      <c r="J43" s="955"/>
      <c r="K43" s="627">
        <f>COUNTIF(K12:K42,"*")-COUNTIF(K12:K42,"修了*")</f>
        <v>0</v>
      </c>
      <c r="L43" s="628" t="s">
        <v>390</v>
      </c>
      <c r="M43" s="629">
        <f>SUM(C43,G43,K43)</f>
        <v>0</v>
      </c>
      <c r="N43" s="630" t="s">
        <v>390</v>
      </c>
    </row>
    <row r="44" spans="1:18" s="583" customFormat="1" ht="27" customHeight="1" thickTop="1">
      <c r="A44" s="949" t="s">
        <v>391</v>
      </c>
      <c r="B44" s="950"/>
      <c r="C44" s="632">
        <f>SUM(D12:D42)</f>
        <v>0</v>
      </c>
      <c r="D44" s="633" t="s">
        <v>387</v>
      </c>
      <c r="E44" s="949" t="s">
        <v>391</v>
      </c>
      <c r="F44" s="950"/>
      <c r="G44" s="634">
        <f>SUM(H12:H42)</f>
        <v>0</v>
      </c>
      <c r="H44" s="635" t="s">
        <v>387</v>
      </c>
      <c r="I44" s="949" t="s">
        <v>391</v>
      </c>
      <c r="J44" s="950"/>
      <c r="K44" s="634">
        <f>SUM(L12:L42)</f>
        <v>0</v>
      </c>
      <c r="L44" s="635" t="s">
        <v>387</v>
      </c>
      <c r="M44" s="631">
        <f>SUM(C44,G44,K44)</f>
        <v>0</v>
      </c>
      <c r="N44" s="630" t="s">
        <v>387</v>
      </c>
    </row>
    <row r="45" spans="1:18">
      <c r="C45" s="636"/>
      <c r="D45" s="637"/>
      <c r="E45" s="637"/>
      <c r="F45" s="637"/>
      <c r="G45" s="638"/>
      <c r="H45" s="637"/>
      <c r="I45" s="637"/>
      <c r="J45" s="637"/>
      <c r="K45" s="638"/>
      <c r="L45" s="637"/>
    </row>
    <row r="46" spans="1:18">
      <c r="C46" s="639"/>
      <c r="G46" s="639"/>
      <c r="K46" s="639"/>
    </row>
    <row r="49" spans="2:5">
      <c r="B49" s="640"/>
      <c r="C49" s="618"/>
      <c r="D49" s="641"/>
      <c r="E49" s="641"/>
    </row>
    <row r="50" spans="2:5">
      <c r="B50" s="640"/>
      <c r="C50" s="641"/>
      <c r="D50" s="618"/>
      <c r="E50" s="640"/>
    </row>
    <row r="51" spans="2:5">
      <c r="B51" s="640"/>
      <c r="C51" s="641"/>
      <c r="D51" s="618"/>
      <c r="E51" s="640"/>
    </row>
    <row r="52" spans="2:5">
      <c r="B52" s="640"/>
      <c r="C52" s="641"/>
      <c r="D52" s="618"/>
      <c r="E52" s="640"/>
    </row>
    <row r="53" spans="2:5">
      <c r="B53" s="640"/>
      <c r="C53" s="641"/>
      <c r="D53" s="618"/>
      <c r="E53" s="640"/>
    </row>
  </sheetData>
  <sheetProtection formatCells="0" formatColumns="0" formatRows="0"/>
  <protectedRanges>
    <protectedRange sqref="C13 C23 C30 C37:C38" name="範囲1_1"/>
  </protectedRanges>
  <mergeCells count="16">
    <mergeCell ref="M42:N42"/>
    <mergeCell ref="A43:B43"/>
    <mergeCell ref="E43:F43"/>
    <mergeCell ref="I43:J43"/>
    <mergeCell ref="A44:B44"/>
    <mergeCell ref="E44:F44"/>
    <mergeCell ref="I44:J44"/>
    <mergeCell ref="E40:H42"/>
    <mergeCell ref="A11:C11"/>
    <mergeCell ref="E11:G11"/>
    <mergeCell ref="I11:K11"/>
    <mergeCell ref="H3:J3"/>
    <mergeCell ref="K3:N3"/>
    <mergeCell ref="H4:J4"/>
    <mergeCell ref="K4:N4"/>
    <mergeCell ref="B7:J7"/>
  </mergeCells>
  <phoneticPr fontId="2"/>
  <conditionalFormatting sqref="C43 G43 K43">
    <cfRule type="cellIs" dxfId="5" priority="6" stopIfTrue="1" operator="lessThan">
      <formula>1</formula>
    </cfRule>
  </conditionalFormatting>
  <conditionalFormatting sqref="A12:D42">
    <cfRule type="expression" dxfId="4" priority="5" stopIfTrue="1">
      <formula>OR($B12=1,$B12=7)</formula>
    </cfRule>
  </conditionalFormatting>
  <conditionalFormatting sqref="E12:H39 E40">
    <cfRule type="expression" dxfId="3" priority="4" stopIfTrue="1">
      <formula>OR($F12=1,$F12=7)</formula>
    </cfRule>
  </conditionalFormatting>
  <conditionalFormatting sqref="I12:L37 I38:J42 L38:L42">
    <cfRule type="expression" dxfId="2" priority="3" stopIfTrue="1">
      <formula>OR($J12=1,$J12=7)</formula>
    </cfRule>
  </conditionalFormatting>
  <conditionalFormatting sqref="C44 G44 K44">
    <cfRule type="cellIs" dxfId="1" priority="2" stopIfTrue="1" operator="lessThan">
      <formula>3</formula>
    </cfRule>
  </conditionalFormatting>
  <conditionalFormatting sqref="K38:K42">
    <cfRule type="expression" dxfId="0" priority="1" stopIfTrue="1">
      <formula>OR($J38=1,$J38=7)</formula>
    </cfRule>
  </conditionalFormatting>
  <dataValidations count="1">
    <dataValidation imeMode="off" allowBlank="1" showInputMessage="1" showErrorMessage="1" sqref="L12:L42 D12:D42 H12:H39"/>
  </dataValidations>
  <printOptions horizontalCentered="1"/>
  <pageMargins left="0.59055118110236227" right="0.19685039370078741" top="0.59055118110236227" bottom="0.59055118110236227" header="0.39370078740157483" footer="0.31496062992125984"/>
  <pageSetup paperSize="9" scale="72" orientation="portrait"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view="pageBreakPreview" zoomScale="90" zoomScaleNormal="100" zoomScaleSheetLayoutView="90" workbookViewId="0">
      <selection activeCell="O14" sqref="O14"/>
    </sheetView>
  </sheetViews>
  <sheetFormatPr defaultRowHeight="13.5"/>
  <cols>
    <col min="1" max="1" width="3.625" style="254" customWidth="1"/>
    <col min="2" max="2" width="19.625" style="253" customWidth="1"/>
    <col min="3" max="3" width="12" style="254" customWidth="1"/>
    <col min="4" max="6" width="11" style="254" customWidth="1"/>
    <col min="7" max="7" width="9.625" style="254" customWidth="1"/>
    <col min="8" max="9" width="8" style="254" customWidth="1"/>
    <col min="10" max="16384" width="9" style="254"/>
  </cols>
  <sheetData>
    <row r="1" spans="1:9" ht="24" customHeight="1">
      <c r="A1" s="2" t="s">
        <v>402</v>
      </c>
    </row>
    <row r="2" spans="1:9" ht="14.25" thickBot="1"/>
    <row r="3" spans="1:9" ht="30" customHeight="1">
      <c r="B3" s="255" t="s">
        <v>15</v>
      </c>
      <c r="C3" s="968">
        <f>入力表!G6</f>
        <v>0</v>
      </c>
      <c r="D3" s="969"/>
      <c r="E3" s="969"/>
      <c r="F3" s="969"/>
      <c r="G3" s="969"/>
      <c r="H3" s="969"/>
      <c r="I3" s="970"/>
    </row>
    <row r="4" spans="1:9" ht="30" customHeight="1" thickBot="1">
      <c r="B4" s="256" t="s">
        <v>128</v>
      </c>
      <c r="C4" s="971">
        <f>入力表!L6</f>
        <v>0</v>
      </c>
      <c r="D4" s="972"/>
      <c r="E4" s="972"/>
      <c r="F4" s="972"/>
      <c r="G4" s="972"/>
      <c r="H4" s="972"/>
      <c r="I4" s="973"/>
    </row>
    <row r="5" spans="1:9" ht="30" customHeight="1">
      <c r="B5" s="257" t="s">
        <v>21</v>
      </c>
      <c r="C5" s="974">
        <f>入力表!F40</f>
        <v>0</v>
      </c>
      <c r="D5" s="975"/>
      <c r="E5" s="975"/>
      <c r="F5" s="975"/>
      <c r="G5" s="975"/>
      <c r="H5" s="975"/>
      <c r="I5" s="976"/>
    </row>
    <row r="6" spans="1:9" ht="20.25" customHeight="1">
      <c r="B6" s="258" t="s">
        <v>111</v>
      </c>
      <c r="C6" s="977" t="str">
        <f>"〒"&amp;入力表!G40</f>
        <v>〒</v>
      </c>
      <c r="D6" s="890"/>
      <c r="E6" s="890"/>
      <c r="F6" s="890"/>
      <c r="G6" s="890"/>
      <c r="H6" s="890"/>
      <c r="I6" s="891"/>
    </row>
    <row r="7" spans="1:9" ht="24.75" customHeight="1">
      <c r="B7" s="259" t="s">
        <v>207</v>
      </c>
      <c r="C7" s="978">
        <f>入力表!H40</f>
        <v>0</v>
      </c>
      <c r="D7" s="979"/>
      <c r="E7" s="979"/>
      <c r="F7" s="979"/>
      <c r="G7" s="979"/>
      <c r="H7" s="979"/>
      <c r="I7" s="828"/>
    </row>
    <row r="8" spans="1:9" ht="24.75" customHeight="1">
      <c r="B8" s="259" t="s">
        <v>208</v>
      </c>
      <c r="C8" s="984">
        <f>入力表!I40</f>
        <v>0</v>
      </c>
      <c r="D8" s="985"/>
      <c r="E8" s="985"/>
      <c r="F8" s="985"/>
      <c r="G8" s="985"/>
      <c r="H8" s="985"/>
      <c r="I8" s="986"/>
    </row>
    <row r="9" spans="1:9" ht="42" customHeight="1" thickBot="1">
      <c r="B9" s="260" t="s">
        <v>272</v>
      </c>
      <c r="C9" s="485">
        <f>入力表!J40</f>
        <v>0</v>
      </c>
      <c r="D9" s="486" t="s">
        <v>305</v>
      </c>
      <c r="E9" s="981">
        <f>入力表!K40</f>
        <v>0</v>
      </c>
      <c r="F9" s="982"/>
      <c r="G9" s="982"/>
      <c r="H9" s="982"/>
      <c r="I9" s="983"/>
    </row>
    <row r="10" spans="1:9" ht="36" customHeight="1">
      <c r="B10" s="261" t="s">
        <v>23</v>
      </c>
      <c r="C10" s="990"/>
      <c r="D10" s="991"/>
      <c r="E10" s="991"/>
      <c r="F10" s="991"/>
      <c r="G10" s="991"/>
      <c r="H10" s="991"/>
      <c r="I10" s="992"/>
    </row>
    <row r="11" spans="1:9" ht="21" customHeight="1">
      <c r="B11" s="262" t="s">
        <v>209</v>
      </c>
      <c r="C11" s="993" t="s">
        <v>210</v>
      </c>
      <c r="D11" s="994"/>
      <c r="E11" s="994"/>
      <c r="F11" s="994"/>
      <c r="G11" s="994"/>
      <c r="H11" s="994"/>
      <c r="I11" s="995"/>
    </row>
    <row r="12" spans="1:9" ht="33" customHeight="1">
      <c r="B12" s="263" t="s">
        <v>207</v>
      </c>
      <c r="C12" s="996"/>
      <c r="D12" s="997"/>
      <c r="E12" s="997"/>
      <c r="F12" s="997"/>
      <c r="G12" s="997"/>
      <c r="H12" s="997"/>
      <c r="I12" s="998"/>
    </row>
    <row r="13" spans="1:9" ht="27" customHeight="1">
      <c r="B13" s="264" t="s">
        <v>208</v>
      </c>
      <c r="C13" s="987"/>
      <c r="D13" s="988"/>
      <c r="E13" s="988"/>
      <c r="F13" s="988"/>
      <c r="G13" s="988"/>
      <c r="H13" s="988"/>
      <c r="I13" s="989"/>
    </row>
    <row r="14" spans="1:9" ht="50.25" customHeight="1" thickBot="1">
      <c r="B14" s="264" t="s">
        <v>272</v>
      </c>
      <c r="C14" s="420" t="s">
        <v>301</v>
      </c>
      <c r="D14" s="421"/>
      <c r="E14" s="421" t="s">
        <v>305</v>
      </c>
      <c r="F14" s="980"/>
      <c r="G14" s="980"/>
      <c r="H14" s="980"/>
      <c r="I14" s="980"/>
    </row>
    <row r="15" spans="1:9" ht="30" customHeight="1">
      <c r="B15" s="265"/>
    </row>
    <row r="16" spans="1:9" ht="30" customHeight="1">
      <c r="B16" s="265"/>
    </row>
    <row r="17" spans="2:2" ht="30" customHeight="1">
      <c r="B17" s="265"/>
    </row>
    <row r="18" spans="2:2" ht="30" customHeight="1">
      <c r="B18" s="265"/>
    </row>
    <row r="19" spans="2:2" ht="30" customHeight="1">
      <c r="B19" s="265"/>
    </row>
    <row r="20" spans="2:2" ht="30" customHeight="1">
      <c r="B20" s="265"/>
    </row>
    <row r="21" spans="2:2" ht="30" customHeight="1">
      <c r="B21" s="265"/>
    </row>
    <row r="22" spans="2:2" ht="30" customHeight="1">
      <c r="B22" s="265"/>
    </row>
    <row r="23" spans="2:2" ht="30" customHeight="1">
      <c r="B23" s="265"/>
    </row>
    <row r="24" spans="2:2" ht="30" customHeight="1">
      <c r="B24" s="265"/>
    </row>
    <row r="25" spans="2:2" ht="30" customHeight="1">
      <c r="B25" s="265"/>
    </row>
    <row r="26" spans="2:2" ht="30" customHeight="1">
      <c r="B26" s="265"/>
    </row>
    <row r="27" spans="2:2" ht="30" customHeight="1">
      <c r="B27" s="265"/>
    </row>
    <row r="28" spans="2:2">
      <c r="B28" s="265"/>
    </row>
    <row r="29" spans="2:2">
      <c r="B29" s="265"/>
    </row>
    <row r="30" spans="2:2">
      <c r="B30" s="265"/>
    </row>
    <row r="31" spans="2:2">
      <c r="B31" s="265"/>
    </row>
    <row r="32" spans="2:2">
      <c r="B32" s="265"/>
    </row>
    <row r="33" spans="2:2">
      <c r="B33" s="265"/>
    </row>
    <row r="34" spans="2:2">
      <c r="B34" s="265"/>
    </row>
    <row r="35" spans="2:2">
      <c r="B35" s="265"/>
    </row>
  </sheetData>
  <mergeCells count="12">
    <mergeCell ref="F14:I14"/>
    <mergeCell ref="E9:I9"/>
    <mergeCell ref="C8:I8"/>
    <mergeCell ref="C13:I13"/>
    <mergeCell ref="C10:I10"/>
    <mergeCell ref="C11:I11"/>
    <mergeCell ref="C12:I12"/>
    <mergeCell ref="C3:I3"/>
    <mergeCell ref="C4:I4"/>
    <mergeCell ref="C5:I5"/>
    <mergeCell ref="C6:I6"/>
    <mergeCell ref="C7:I7"/>
  </mergeCells>
  <phoneticPr fontId="2"/>
  <printOptions horizontalCentered="1"/>
  <pageMargins left="0.78740157480314965" right="0.19685039370078741" top="0.39370078740157483" bottom="0.39370078740157483" header="0.19685039370078741" footer="0.19685039370078741"/>
  <pageSetup paperSize="9" fitToHeight="2" orientation="portrait" r:id="rId1"/>
  <headerFooter alignWithMargins="0">
    <oddHeader>&amp;R&amp;F</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6"/>
  <sheetViews>
    <sheetView view="pageBreakPreview" zoomScale="90" zoomScaleNormal="100" zoomScaleSheetLayoutView="90" workbookViewId="0">
      <selection activeCell="B2" sqref="B2"/>
    </sheetView>
  </sheetViews>
  <sheetFormatPr defaultRowHeight="13.5"/>
  <cols>
    <col min="1" max="1" width="5.25" style="109" bestFit="1" customWidth="1"/>
    <col min="2" max="2" width="14.625" style="109" customWidth="1"/>
    <col min="3" max="3" width="5.75" style="109" customWidth="1"/>
    <col min="4" max="4" width="5.625" style="109" customWidth="1"/>
    <col min="5" max="5" width="4.625" style="109" customWidth="1"/>
    <col min="6" max="6" width="24.375" style="109" customWidth="1"/>
    <col min="7" max="8" width="4.625" style="109" customWidth="1"/>
    <col min="9" max="9" width="6.125" style="109" customWidth="1"/>
    <col min="10" max="10" width="4.625" style="109" customWidth="1"/>
    <col min="11" max="11" width="8.125" style="109" customWidth="1"/>
    <col min="12" max="14" width="5.5" style="109" customWidth="1"/>
    <col min="15" max="16" width="6.625" style="109" customWidth="1"/>
    <col min="17" max="17" width="28.625" style="109" customWidth="1"/>
    <col min="18" max="19" width="4.625" style="109" customWidth="1"/>
    <col min="20" max="20" width="9" style="109"/>
    <col min="21" max="21" width="7.625" style="109" hidden="1" customWidth="1"/>
    <col min="22" max="22" width="6" style="109" hidden="1" customWidth="1"/>
    <col min="23" max="16384" width="9" style="109"/>
  </cols>
  <sheetData>
    <row r="1" spans="1:22" ht="28.5" customHeight="1">
      <c r="B1" s="110" t="s">
        <v>403</v>
      </c>
      <c r="C1" s="110"/>
      <c r="D1" s="110"/>
      <c r="E1" s="110"/>
      <c r="F1" s="110"/>
      <c r="G1" s="110"/>
      <c r="H1" s="110"/>
      <c r="I1" s="110"/>
      <c r="J1" s="110"/>
      <c r="K1" s="110"/>
      <c r="L1" s="110"/>
      <c r="M1" s="110"/>
      <c r="N1" s="110"/>
      <c r="O1" s="110"/>
      <c r="P1" s="110"/>
      <c r="Q1" s="110"/>
      <c r="R1" s="110"/>
      <c r="S1" s="110"/>
    </row>
    <row r="2" spans="1:22" ht="12" customHeight="1">
      <c r="B2" s="110"/>
      <c r="C2" s="110"/>
      <c r="D2" s="110"/>
      <c r="E2" s="110"/>
      <c r="F2" s="110"/>
      <c r="G2" s="110"/>
      <c r="H2" s="110"/>
      <c r="I2" s="110"/>
      <c r="J2" s="110"/>
      <c r="K2" s="110"/>
      <c r="L2" s="110"/>
      <c r="M2" s="110"/>
      <c r="N2" s="110"/>
      <c r="O2" s="110"/>
      <c r="P2" s="110"/>
      <c r="Q2" s="110"/>
      <c r="R2" s="110"/>
      <c r="S2" s="110"/>
    </row>
    <row r="3" spans="1:22" ht="24" customHeight="1">
      <c r="B3" s="111" t="s">
        <v>24</v>
      </c>
      <c r="D3" s="112">
        <f>C19</f>
        <v>0</v>
      </c>
      <c r="E3" s="113" t="s">
        <v>2</v>
      </c>
      <c r="F3" s="114"/>
      <c r="G3" s="115"/>
      <c r="H3" s="115"/>
      <c r="I3" s="115"/>
      <c r="J3" s="115"/>
      <c r="K3" s="115"/>
      <c r="L3" s="114"/>
      <c r="M3" s="114"/>
      <c r="N3" s="114"/>
      <c r="O3" s="999" t="s">
        <v>71</v>
      </c>
      <c r="P3" s="999"/>
      <c r="Q3" s="1000" t="s">
        <v>361</v>
      </c>
      <c r="R3" s="1001"/>
      <c r="S3" s="115"/>
    </row>
    <row r="4" spans="1:22" ht="24" customHeight="1">
      <c r="B4" s="999"/>
      <c r="C4" s="999"/>
      <c r="G4" s="116"/>
      <c r="H4" s="116"/>
      <c r="I4" s="116"/>
      <c r="J4" s="116"/>
      <c r="K4" s="116"/>
      <c r="O4" s="999" t="s">
        <v>128</v>
      </c>
      <c r="P4" s="999"/>
      <c r="Q4" s="1002">
        <f>入力表!L6</f>
        <v>0</v>
      </c>
      <c r="R4" s="1002"/>
      <c r="S4" s="116"/>
    </row>
    <row r="5" spans="1:22" ht="18" customHeight="1" thickBot="1">
      <c r="B5" s="117" t="s">
        <v>144</v>
      </c>
      <c r="C5" s="118"/>
      <c r="E5" s="119"/>
      <c r="F5" s="118"/>
      <c r="G5" s="118"/>
      <c r="H5" s="118"/>
      <c r="I5" s="118"/>
      <c r="J5" s="118"/>
      <c r="K5" s="118"/>
      <c r="L5" s="118"/>
      <c r="M5" s="118"/>
      <c r="N5" s="118"/>
      <c r="O5" s="118"/>
      <c r="P5" s="118"/>
      <c r="Q5" s="118"/>
      <c r="U5" s="120" t="s">
        <v>145</v>
      </c>
      <c r="V5" s="120" t="s">
        <v>146</v>
      </c>
    </row>
    <row r="6" spans="1:22" s="124" customFormat="1" ht="30" customHeight="1" thickTop="1">
      <c r="A6" s="1003" t="s">
        <v>59</v>
      </c>
      <c r="B6" s="1005" t="s">
        <v>147</v>
      </c>
      <c r="C6" s="1007" t="s">
        <v>148</v>
      </c>
      <c r="D6" s="1009" t="s">
        <v>9</v>
      </c>
      <c r="E6" s="1010"/>
      <c r="F6" s="1011" t="s">
        <v>149</v>
      </c>
      <c r="G6" s="1013" t="s">
        <v>11</v>
      </c>
      <c r="H6" s="1014"/>
      <c r="I6" s="1014"/>
      <c r="J6" s="1015"/>
      <c r="K6" s="1017" t="s">
        <v>150</v>
      </c>
      <c r="L6" s="1018"/>
      <c r="M6" s="1018"/>
      <c r="N6" s="1019"/>
      <c r="O6" s="1020" t="s">
        <v>151</v>
      </c>
      <c r="P6" s="1021"/>
      <c r="Q6" s="1022" t="s">
        <v>10</v>
      </c>
      <c r="R6" s="1009" t="s">
        <v>6</v>
      </c>
      <c r="S6" s="1024"/>
      <c r="T6" s="121"/>
      <c r="U6" s="122" t="s">
        <v>152</v>
      </c>
      <c r="V6" s="123" t="s">
        <v>153</v>
      </c>
    </row>
    <row r="7" spans="1:22" s="124" customFormat="1" ht="38.25" customHeight="1" thickBot="1">
      <c r="A7" s="1004"/>
      <c r="B7" s="1006"/>
      <c r="C7" s="1008"/>
      <c r="D7" s="125" t="s">
        <v>25</v>
      </c>
      <c r="E7" s="126" t="s">
        <v>26</v>
      </c>
      <c r="F7" s="1012"/>
      <c r="G7" s="127" t="s">
        <v>27</v>
      </c>
      <c r="H7" s="418" t="s">
        <v>28</v>
      </c>
      <c r="I7" s="422" t="s">
        <v>306</v>
      </c>
      <c r="J7" s="409" t="s">
        <v>300</v>
      </c>
      <c r="K7" s="128" t="s">
        <v>154</v>
      </c>
      <c r="L7" s="129" t="s">
        <v>155</v>
      </c>
      <c r="M7" s="130" t="s">
        <v>156</v>
      </c>
      <c r="N7" s="131" t="s">
        <v>67</v>
      </c>
      <c r="O7" s="132" t="s">
        <v>157</v>
      </c>
      <c r="P7" s="133" t="s">
        <v>158</v>
      </c>
      <c r="Q7" s="1023"/>
      <c r="R7" s="132" t="s">
        <v>40</v>
      </c>
      <c r="S7" s="134" t="s">
        <v>67</v>
      </c>
      <c r="T7" s="121"/>
      <c r="U7" s="122" t="s">
        <v>159</v>
      </c>
      <c r="V7" s="123" t="s">
        <v>160</v>
      </c>
    </row>
    <row r="8" spans="1:22" s="124" customFormat="1" ht="21" customHeight="1" thickTop="1">
      <c r="A8" s="135"/>
      <c r="B8" s="136" t="s">
        <v>161</v>
      </c>
      <c r="C8" s="137">
        <v>40</v>
      </c>
      <c r="D8" s="138" t="s">
        <v>162</v>
      </c>
      <c r="E8" s="139"/>
      <c r="F8" s="140" t="s">
        <v>163</v>
      </c>
      <c r="G8" s="138" t="s">
        <v>162</v>
      </c>
      <c r="H8" s="410"/>
      <c r="I8" s="423" t="s">
        <v>355</v>
      </c>
      <c r="J8" s="144" t="s">
        <v>303</v>
      </c>
      <c r="K8" s="141" t="s">
        <v>159</v>
      </c>
      <c r="L8" s="142" t="s">
        <v>162</v>
      </c>
      <c r="M8" s="143"/>
      <c r="N8" s="144"/>
      <c r="O8" s="145" t="s">
        <v>32</v>
      </c>
      <c r="P8" s="146"/>
      <c r="Q8" s="140" t="s">
        <v>34</v>
      </c>
      <c r="R8" s="138" t="s">
        <v>162</v>
      </c>
      <c r="S8" s="147"/>
      <c r="T8" s="121"/>
      <c r="U8" s="122" t="s">
        <v>164</v>
      </c>
      <c r="V8" s="123" t="s">
        <v>165</v>
      </c>
    </row>
    <row r="9" spans="1:22" s="124" customFormat="1" ht="21.75" customHeight="1">
      <c r="A9" s="148"/>
      <c r="B9" s="149" t="s">
        <v>166</v>
      </c>
      <c r="C9" s="150">
        <v>26</v>
      </c>
      <c r="D9" s="151"/>
      <c r="E9" s="152" t="s">
        <v>162</v>
      </c>
      <c r="F9" s="153" t="s">
        <v>167</v>
      </c>
      <c r="G9" s="151"/>
      <c r="H9" s="411" t="s">
        <v>303</v>
      </c>
      <c r="I9" s="424"/>
      <c r="J9" s="152"/>
      <c r="K9" s="154" t="s">
        <v>168</v>
      </c>
      <c r="L9" s="155"/>
      <c r="M9" s="156" t="s">
        <v>169</v>
      </c>
      <c r="N9" s="152"/>
      <c r="O9" s="157" t="s">
        <v>170</v>
      </c>
      <c r="P9" s="158" t="s">
        <v>171</v>
      </c>
      <c r="Q9" s="153" t="s">
        <v>172</v>
      </c>
      <c r="R9" s="151"/>
      <c r="S9" s="147" t="s">
        <v>162</v>
      </c>
      <c r="T9" s="121"/>
      <c r="U9" s="122" t="s">
        <v>168</v>
      </c>
      <c r="V9" s="123" t="s">
        <v>173</v>
      </c>
    </row>
    <row r="10" spans="1:22" s="111" customFormat="1" ht="21.75" customHeight="1" thickBot="1">
      <c r="A10" s="159"/>
      <c r="B10" s="160" t="s">
        <v>174</v>
      </c>
      <c r="C10" s="161">
        <v>30</v>
      </c>
      <c r="D10" s="162" t="s">
        <v>162</v>
      </c>
      <c r="E10" s="163"/>
      <c r="F10" s="164" t="s">
        <v>175</v>
      </c>
      <c r="G10" s="162" t="s">
        <v>162</v>
      </c>
      <c r="H10" s="412"/>
      <c r="I10" s="425"/>
      <c r="J10" s="160"/>
      <c r="K10" s="164" t="s">
        <v>176</v>
      </c>
      <c r="L10" s="165"/>
      <c r="M10" s="166"/>
      <c r="N10" s="163" t="s">
        <v>162</v>
      </c>
      <c r="O10" s="162" t="s">
        <v>170</v>
      </c>
      <c r="P10" s="163" t="s">
        <v>171</v>
      </c>
      <c r="Q10" s="167" t="s">
        <v>177</v>
      </c>
      <c r="R10" s="168"/>
      <c r="S10" s="169"/>
      <c r="T10" s="170"/>
      <c r="U10" s="171" t="s">
        <v>176</v>
      </c>
      <c r="V10" s="123" t="s">
        <v>178</v>
      </c>
    </row>
    <row r="11" spans="1:22" s="111" customFormat="1" ht="35.1" customHeight="1" thickTop="1">
      <c r="A11" s="172">
        <v>1</v>
      </c>
      <c r="B11" s="173"/>
      <c r="C11" s="174"/>
      <c r="D11" s="175"/>
      <c r="E11" s="176"/>
      <c r="F11" s="177"/>
      <c r="G11" s="178"/>
      <c r="H11" s="413"/>
      <c r="I11" s="426"/>
      <c r="J11" s="176"/>
      <c r="K11" s="173"/>
      <c r="L11" s="179"/>
      <c r="M11" s="180"/>
      <c r="N11" s="176"/>
      <c r="O11" s="181"/>
      <c r="P11" s="182"/>
      <c r="Q11" s="183"/>
      <c r="R11" s="175"/>
      <c r="S11" s="184"/>
      <c r="T11" s="170"/>
      <c r="U11" s="122" t="s">
        <v>179</v>
      </c>
      <c r="V11" s="123" t="s">
        <v>180</v>
      </c>
    </row>
    <row r="12" spans="1:22" s="111" customFormat="1" ht="35.1" customHeight="1">
      <c r="A12" s="185">
        <v>2</v>
      </c>
      <c r="B12" s="186"/>
      <c r="C12" s="187"/>
      <c r="D12" s="188"/>
      <c r="E12" s="189"/>
      <c r="F12" s="190"/>
      <c r="G12" s="191"/>
      <c r="H12" s="414"/>
      <c r="I12" s="427"/>
      <c r="J12" s="189"/>
      <c r="K12" s="192"/>
      <c r="L12" s="193"/>
      <c r="M12" s="194"/>
      <c r="N12" s="189"/>
      <c r="O12" s="195"/>
      <c r="P12" s="196"/>
      <c r="Q12" s="197"/>
      <c r="R12" s="188"/>
      <c r="S12" s="198"/>
      <c r="T12" s="170"/>
      <c r="U12" s="122" t="s">
        <v>67</v>
      </c>
    </row>
    <row r="13" spans="1:22" s="111" customFormat="1" ht="35.1" customHeight="1">
      <c r="A13" s="199">
        <v>3</v>
      </c>
      <c r="B13" s="192"/>
      <c r="C13" s="197"/>
      <c r="D13" s="188"/>
      <c r="E13" s="189"/>
      <c r="F13" s="190"/>
      <c r="G13" s="200"/>
      <c r="H13" s="415"/>
      <c r="I13" s="428"/>
      <c r="J13" s="189"/>
      <c r="K13" s="192"/>
      <c r="L13" s="193"/>
      <c r="M13" s="194"/>
      <c r="N13" s="189"/>
      <c r="O13" s="195"/>
      <c r="P13" s="196"/>
      <c r="Q13" s="201"/>
      <c r="R13" s="188"/>
      <c r="S13" s="198"/>
      <c r="T13" s="170"/>
    </row>
    <row r="14" spans="1:22" s="111" customFormat="1" ht="35.1" customHeight="1">
      <c r="A14" s="202">
        <v>4</v>
      </c>
      <c r="B14" s="192"/>
      <c r="C14" s="187"/>
      <c r="D14" s="188"/>
      <c r="E14" s="189"/>
      <c r="F14" s="190"/>
      <c r="G14" s="188"/>
      <c r="H14" s="416"/>
      <c r="I14" s="429"/>
      <c r="J14" s="203"/>
      <c r="K14" s="192"/>
      <c r="L14" s="193"/>
      <c r="M14" s="194"/>
      <c r="N14" s="189"/>
      <c r="O14" s="195"/>
      <c r="P14" s="196"/>
      <c r="Q14" s="204"/>
      <c r="R14" s="188"/>
      <c r="S14" s="198"/>
      <c r="T14" s="170"/>
    </row>
    <row r="15" spans="1:22" s="111" customFormat="1" ht="35.1" customHeight="1">
      <c r="A15" s="205">
        <v>5</v>
      </c>
      <c r="B15" s="206"/>
      <c r="C15" s="187"/>
      <c r="D15" s="188"/>
      <c r="E15" s="189"/>
      <c r="F15" s="207"/>
      <c r="G15" s="200"/>
      <c r="H15" s="415"/>
      <c r="I15" s="428"/>
      <c r="J15" s="189"/>
      <c r="K15" s="192"/>
      <c r="L15" s="193"/>
      <c r="M15" s="194"/>
      <c r="N15" s="189"/>
      <c r="O15" s="195"/>
      <c r="P15" s="196"/>
      <c r="Q15" s="208"/>
      <c r="R15" s="191"/>
      <c r="S15" s="198"/>
      <c r="T15" s="170"/>
    </row>
    <row r="16" spans="1:22" s="111" customFormat="1" ht="35.1" customHeight="1">
      <c r="A16" s="202">
        <v>6</v>
      </c>
      <c r="B16" s="209"/>
      <c r="C16" s="187"/>
      <c r="D16" s="188"/>
      <c r="E16" s="189"/>
      <c r="F16" s="207"/>
      <c r="G16" s="200"/>
      <c r="H16" s="415"/>
      <c r="I16" s="428"/>
      <c r="J16" s="189"/>
      <c r="K16" s="192"/>
      <c r="L16" s="193"/>
      <c r="M16" s="194"/>
      <c r="N16" s="189"/>
      <c r="O16" s="195"/>
      <c r="P16" s="196"/>
      <c r="Q16" s="190"/>
      <c r="R16" s="191"/>
      <c r="S16" s="210"/>
      <c r="T16" s="170"/>
    </row>
    <row r="17" spans="1:20" s="111" customFormat="1" ht="35.1" customHeight="1">
      <c r="A17" s="211">
        <v>7</v>
      </c>
      <c r="B17" s="189"/>
      <c r="C17" s="187"/>
      <c r="D17" s="188"/>
      <c r="E17" s="189"/>
      <c r="F17" s="197"/>
      <c r="G17" s="188"/>
      <c r="H17" s="416"/>
      <c r="I17" s="429"/>
      <c r="J17" s="189"/>
      <c r="K17" s="192"/>
      <c r="L17" s="193"/>
      <c r="M17" s="194"/>
      <c r="N17" s="189"/>
      <c r="O17" s="212"/>
      <c r="P17" s="213"/>
      <c r="Q17" s="197"/>
      <c r="R17" s="188"/>
      <c r="S17" s="210"/>
      <c r="T17" s="170"/>
    </row>
    <row r="18" spans="1:20" s="111" customFormat="1" ht="35.1" customHeight="1" thickBot="1">
      <c r="A18" s="214">
        <v>8</v>
      </c>
      <c r="B18" s="215"/>
      <c r="C18" s="216"/>
      <c r="D18" s="217"/>
      <c r="E18" s="218"/>
      <c r="F18" s="216"/>
      <c r="G18" s="217"/>
      <c r="H18" s="417"/>
      <c r="I18" s="430"/>
      <c r="J18" s="215"/>
      <c r="K18" s="219"/>
      <c r="L18" s="217"/>
      <c r="M18" s="220"/>
      <c r="N18" s="215"/>
      <c r="O18" s="221"/>
      <c r="P18" s="222"/>
      <c r="Q18" s="216"/>
      <c r="R18" s="217"/>
      <c r="S18" s="223"/>
      <c r="T18" s="170"/>
    </row>
    <row r="19" spans="1:20" s="111" customFormat="1" ht="35.1" customHeight="1" thickTop="1" thickBot="1">
      <c r="A19" s="224"/>
      <c r="B19" s="225" t="s">
        <v>31</v>
      </c>
      <c r="C19" s="226">
        <f>COUNTIF(B11:B18,"*")</f>
        <v>0</v>
      </c>
      <c r="D19" s="225" t="s">
        <v>2</v>
      </c>
      <c r="E19" s="1025"/>
      <c r="F19" s="1025"/>
      <c r="G19" s="1025"/>
      <c r="H19" s="1025"/>
      <c r="I19" s="1025"/>
      <c r="J19" s="1025"/>
      <c r="K19" s="1025"/>
      <c r="L19" s="1025"/>
      <c r="M19" s="1025"/>
      <c r="N19" s="1025"/>
      <c r="O19" s="1025"/>
      <c r="P19" s="1025"/>
      <c r="Q19" s="1025"/>
      <c r="R19" s="1025"/>
      <c r="S19" s="1026"/>
      <c r="T19" s="170"/>
    </row>
    <row r="20" spans="1:20" s="111" customFormat="1" ht="27" customHeight="1" thickTop="1">
      <c r="A20" s="227"/>
      <c r="B20" s="228"/>
      <c r="C20" s="229"/>
      <c r="D20" s="1027" t="str">
        <f>IF(C19=D3,"","＜ERROR＞講師人数が一致していません！")</f>
        <v/>
      </c>
      <c r="E20" s="1027"/>
      <c r="F20" s="1027"/>
      <c r="G20" s="1027"/>
      <c r="H20" s="1027"/>
      <c r="I20" s="1027"/>
      <c r="J20" s="1027"/>
      <c r="K20" s="1027"/>
      <c r="L20" s="229"/>
      <c r="M20" s="229"/>
      <c r="N20" s="229"/>
      <c r="O20" s="229"/>
      <c r="P20" s="229"/>
      <c r="Q20" s="229"/>
      <c r="R20" s="229"/>
      <c r="S20" s="229"/>
    </row>
    <row r="21" spans="1:20" s="111" customFormat="1" ht="27" customHeight="1">
      <c r="B21" s="228"/>
      <c r="C21" s="229"/>
      <c r="D21" s="230"/>
      <c r="E21" s="229"/>
      <c r="F21" s="229"/>
      <c r="G21" s="229"/>
      <c r="H21" s="229"/>
      <c r="I21" s="229"/>
      <c r="J21" s="229"/>
      <c r="K21" s="229"/>
      <c r="L21" s="229"/>
      <c r="M21" s="229"/>
      <c r="N21" s="229"/>
      <c r="O21" s="229"/>
      <c r="P21" s="229"/>
      <c r="Q21" s="229"/>
      <c r="R21" s="229"/>
      <c r="S21" s="229"/>
    </row>
    <row r="22" spans="1:20" s="111" customFormat="1" ht="23.25" customHeight="1">
      <c r="B22" s="229" t="s">
        <v>182</v>
      </c>
      <c r="C22" s="229"/>
      <c r="D22" s="229"/>
      <c r="E22" s="229"/>
      <c r="F22" s="229"/>
      <c r="G22" s="229"/>
      <c r="H22" s="229"/>
      <c r="I22" s="229"/>
      <c r="J22" s="229"/>
      <c r="K22" s="229"/>
      <c r="L22" s="229"/>
      <c r="M22" s="229"/>
      <c r="N22" s="229"/>
      <c r="O22" s="229"/>
      <c r="P22" s="229"/>
      <c r="Q22" s="229"/>
      <c r="R22" s="229"/>
      <c r="S22" s="229"/>
    </row>
    <row r="23" spans="1:20" ht="27" customHeight="1">
      <c r="B23" s="231" t="s">
        <v>183</v>
      </c>
      <c r="C23" s="119"/>
      <c r="D23" s="119"/>
      <c r="E23" s="119"/>
      <c r="F23" s="119"/>
      <c r="G23" s="119"/>
      <c r="H23" s="119"/>
      <c r="I23" s="119"/>
      <c r="J23" s="119"/>
      <c r="K23" s="119"/>
      <c r="L23" s="119"/>
      <c r="M23" s="119"/>
      <c r="N23" s="119"/>
      <c r="O23" s="119"/>
      <c r="P23" s="119"/>
      <c r="Q23" s="119"/>
      <c r="R23" s="119"/>
      <c r="S23" s="119"/>
    </row>
    <row r="24" spans="1:20" ht="18" customHeight="1">
      <c r="B24" s="109" t="s">
        <v>12</v>
      </c>
    </row>
    <row r="25" spans="1:20" ht="18" customHeight="1">
      <c r="B25" s="109" t="s">
        <v>184</v>
      </c>
    </row>
    <row r="26" spans="1:20" ht="18.75" customHeight="1">
      <c r="B26" s="1016" t="s">
        <v>185</v>
      </c>
      <c r="C26" s="1016"/>
      <c r="D26" s="1016"/>
      <c r="E26" s="1016"/>
      <c r="F26" s="1016"/>
      <c r="G26" s="1016"/>
      <c r="H26" s="1016"/>
      <c r="I26" s="1016"/>
      <c r="J26" s="1016"/>
      <c r="K26" s="1016"/>
      <c r="L26" s="1016"/>
      <c r="M26" s="1016"/>
      <c r="N26" s="1016"/>
      <c r="O26" s="1016"/>
      <c r="P26" s="1016"/>
      <c r="Q26" s="1016"/>
      <c r="R26" s="1016"/>
      <c r="S26" s="1016"/>
    </row>
    <row r="27" spans="1:20" ht="18.75" customHeight="1">
      <c r="B27" s="232" t="s">
        <v>186</v>
      </c>
      <c r="C27" s="233"/>
      <c r="D27" s="233"/>
      <c r="E27" s="233"/>
      <c r="F27" s="233"/>
      <c r="G27" s="233"/>
      <c r="H27" s="233"/>
      <c r="I27" s="233"/>
      <c r="J27" s="233"/>
      <c r="K27" s="233"/>
      <c r="L27" s="233"/>
      <c r="M27" s="233"/>
      <c r="N27" s="233"/>
      <c r="O27" s="233"/>
      <c r="P27" s="233"/>
      <c r="Q27" s="233"/>
      <c r="R27" s="233"/>
      <c r="S27" s="233"/>
    </row>
    <row r="28" spans="1:20" ht="18" customHeight="1">
      <c r="B28" s="109" t="s">
        <v>187</v>
      </c>
    </row>
    <row r="29" spans="1:20" ht="18" customHeight="1">
      <c r="B29" s="109" t="s">
        <v>188</v>
      </c>
    </row>
    <row r="30" spans="1:20" ht="18" customHeight="1">
      <c r="B30" s="109" t="s">
        <v>189</v>
      </c>
    </row>
    <row r="31" spans="1:20" ht="18" customHeight="1">
      <c r="B31" s="109" t="s">
        <v>190</v>
      </c>
    </row>
    <row r="32" spans="1:20" ht="18" customHeight="1">
      <c r="B32" s="109" t="s">
        <v>191</v>
      </c>
    </row>
    <row r="33" spans="2:2" ht="18" customHeight="1">
      <c r="B33" s="109" t="s">
        <v>192</v>
      </c>
    </row>
    <row r="34" spans="2:2" ht="18" customHeight="1">
      <c r="B34" s="109" t="s">
        <v>193</v>
      </c>
    </row>
    <row r="35" spans="2:2" ht="18" customHeight="1">
      <c r="B35" t="s">
        <v>194</v>
      </c>
    </row>
    <row r="36" spans="2:2">
      <c r="B36" t="s">
        <v>195</v>
      </c>
    </row>
  </sheetData>
  <sheetProtection insertRows="0" deleteRows="0" sort="0"/>
  <mergeCells count="18">
    <mergeCell ref="B26:S26"/>
    <mergeCell ref="K6:N6"/>
    <mergeCell ref="O6:P6"/>
    <mergeCell ref="Q6:Q7"/>
    <mergeCell ref="R6:S6"/>
    <mergeCell ref="E19:S19"/>
    <mergeCell ref="D20:K20"/>
    <mergeCell ref="O3:P3"/>
    <mergeCell ref="Q3:R3"/>
    <mergeCell ref="O4:P4"/>
    <mergeCell ref="Q4:R4"/>
    <mergeCell ref="A6:A7"/>
    <mergeCell ref="B6:B7"/>
    <mergeCell ref="C6:C7"/>
    <mergeCell ref="D6:E6"/>
    <mergeCell ref="F6:F7"/>
    <mergeCell ref="G6:J6"/>
    <mergeCell ref="B4:C4"/>
  </mergeCells>
  <phoneticPr fontId="2"/>
  <dataValidations count="4">
    <dataValidation type="list" allowBlank="1" showInputMessage="1" showErrorMessage="1" sqref="D11:E18 G11:J18 L11:L18 N11:N18 R11:S18">
      <formula1>"○"</formula1>
    </dataValidation>
    <dataValidation type="list" allowBlank="1" showInputMessage="1" showErrorMessage="1" prompt="ﾘｽﾄから選択してください" sqref="M8:M18">
      <formula1>$V$6:$V$11</formula1>
    </dataValidation>
    <dataValidation type="list" allowBlank="1" showInputMessage="1" showErrorMessage="1" prompt="リストから選択してください" sqref="K8 K10:K18">
      <formula1>$U$6:$U$12</formula1>
    </dataValidation>
    <dataValidation type="list" allowBlank="1" showInputMessage="1" showErrorMessage="1" prompt="リストから選択してください" sqref="K9">
      <formula1>$U$6:$U$11</formula1>
    </dataValidation>
  </dataValidations>
  <pageMargins left="0.59055118110236227" right="0.59055118110236227" top="0.78740157480314965" bottom="0.51181102362204722" header="0.51181102362204722" footer="0.27559055118110237"/>
  <pageSetup paperSize="9" scale="87" fitToHeight="2" orientation="landscape" horizontalDpi="300" r:id="rId1"/>
  <headerFooter alignWithMargins="0">
    <oddHeader>&amp;R&amp;F</oddHeader>
  </headerFooter>
  <rowBreaks count="1" manualBreakCount="1">
    <brk id="21" max="18"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2"/>
  <sheetViews>
    <sheetView showZeros="0" view="pageBreakPreview" zoomScaleNormal="90" zoomScaleSheetLayoutView="100" workbookViewId="0">
      <selection activeCell="L12" sqref="L12"/>
    </sheetView>
  </sheetViews>
  <sheetFormatPr defaultRowHeight="13.5"/>
  <cols>
    <col min="1" max="1" width="3.5" customWidth="1"/>
    <col min="2" max="2" width="14.875" style="1" customWidth="1"/>
    <col min="3" max="3" width="12.875" customWidth="1"/>
    <col min="4" max="8" width="10.625" customWidth="1"/>
    <col min="9" max="9" width="8.625" customWidth="1"/>
  </cols>
  <sheetData>
    <row r="1" spans="1:11" ht="30.75" customHeight="1">
      <c r="A1" s="86" t="s">
        <v>404</v>
      </c>
      <c r="B1" s="124"/>
      <c r="C1" s="109"/>
      <c r="D1" s="109"/>
      <c r="E1" s="109"/>
      <c r="F1" s="109"/>
      <c r="G1" s="109"/>
      <c r="H1" s="109"/>
      <c r="I1" s="109"/>
      <c r="K1" s="4"/>
    </row>
    <row r="2" spans="1:11" ht="10.5" customHeight="1" thickBot="1">
      <c r="B2" s="12"/>
      <c r="C2" s="4"/>
      <c r="D2" s="4"/>
      <c r="E2" s="4"/>
      <c r="F2" s="4"/>
      <c r="H2" s="4"/>
      <c r="I2" s="4"/>
      <c r="K2" s="4"/>
    </row>
    <row r="3" spans="1:11" ht="29.25" customHeight="1">
      <c r="B3" s="275" t="s">
        <v>218</v>
      </c>
      <c r="C3" s="1040" t="s">
        <v>356</v>
      </c>
      <c r="D3" s="1040"/>
      <c r="E3" s="1040"/>
      <c r="F3" s="1040"/>
      <c r="G3" s="1040"/>
      <c r="H3" s="1040"/>
      <c r="I3" s="1041"/>
    </row>
    <row r="4" spans="1:11" ht="29.25" customHeight="1" thickBot="1">
      <c r="B4" s="276" t="s">
        <v>128</v>
      </c>
      <c r="C4" s="1042">
        <f>入力表!L6</f>
        <v>0</v>
      </c>
      <c r="D4" s="1042"/>
      <c r="E4" s="1042"/>
      <c r="F4" s="1042"/>
      <c r="G4" s="1042"/>
      <c r="H4" s="1042"/>
      <c r="I4" s="1043"/>
    </row>
    <row r="5" spans="1:11" ht="12.75" customHeight="1" thickBot="1">
      <c r="B5" s="10"/>
      <c r="C5" s="10"/>
      <c r="D5" s="10"/>
      <c r="E5" s="10"/>
      <c r="F5" s="10"/>
      <c r="G5" s="10"/>
      <c r="H5" s="10"/>
      <c r="I5" s="10"/>
    </row>
    <row r="6" spans="1:11" ht="29.25" customHeight="1">
      <c r="B6" s="277" t="s">
        <v>219</v>
      </c>
      <c r="C6" s="396" t="s">
        <v>220</v>
      </c>
      <c r="D6" s="1044">
        <f>入力表!B46</f>
        <v>0</v>
      </c>
      <c r="E6" s="1045"/>
      <c r="F6" s="397" t="s">
        <v>221</v>
      </c>
      <c r="G6" s="1044">
        <f>入力表!C46</f>
        <v>0</v>
      </c>
      <c r="H6" s="1045"/>
      <c r="I6" s="398"/>
    </row>
    <row r="7" spans="1:11" ht="29.25" customHeight="1">
      <c r="B7" s="1046" t="s">
        <v>222</v>
      </c>
      <c r="C7" s="399" t="s">
        <v>223</v>
      </c>
      <c r="D7" s="278">
        <f>入力表!D46</f>
        <v>0</v>
      </c>
      <c r="E7" s="279" t="s">
        <v>2</v>
      </c>
      <c r="F7" s="10"/>
      <c r="G7" s="10"/>
      <c r="H7" s="10"/>
      <c r="I7" s="400"/>
    </row>
    <row r="8" spans="1:11" ht="52.5" customHeight="1" thickBot="1">
      <c r="B8" s="1047"/>
      <c r="C8" s="401" t="s">
        <v>358</v>
      </c>
      <c r="D8" s="280">
        <f>入力表!E46</f>
        <v>0</v>
      </c>
      <c r="E8" s="488" t="s">
        <v>309</v>
      </c>
      <c r="F8" s="489">
        <f>入力表!F46</f>
        <v>0</v>
      </c>
      <c r="G8" s="488" t="s">
        <v>75</v>
      </c>
      <c r="H8" s="489">
        <f>入力表!G46</f>
        <v>0</v>
      </c>
      <c r="I8" s="490"/>
    </row>
    <row r="9" spans="1:11" ht="36" customHeight="1" thickTop="1" thickBot="1">
      <c r="B9" s="281" t="s">
        <v>307</v>
      </c>
      <c r="C9" s="266">
        <f>入力表!H46</f>
        <v>0</v>
      </c>
      <c r="D9" s="487" t="s">
        <v>346</v>
      </c>
      <c r="E9" s="1116"/>
      <c r="F9" s="1117"/>
      <c r="G9" s="1117"/>
      <c r="H9" s="1117"/>
      <c r="I9" s="1118"/>
    </row>
    <row r="10" spans="1:11" ht="52.5" customHeight="1" thickTop="1" thickBot="1">
      <c r="B10" s="281" t="s">
        <v>98</v>
      </c>
      <c r="C10" s="439">
        <f>入力表!I46</f>
        <v>0</v>
      </c>
      <c r="D10" s="402" t="s">
        <v>278</v>
      </c>
      <c r="E10" s="1037"/>
      <c r="F10" s="1038"/>
      <c r="G10" s="1038"/>
      <c r="H10" s="1038"/>
      <c r="I10" s="1039"/>
    </row>
    <row r="11" spans="1:11" ht="87.75" customHeight="1" thickTop="1" thickBot="1">
      <c r="B11" s="282" t="s">
        <v>224</v>
      </c>
      <c r="C11" s="1028"/>
      <c r="D11" s="1029"/>
      <c r="E11" s="1029"/>
      <c r="F11" s="1029"/>
      <c r="G11" s="1029"/>
      <c r="H11" s="1029"/>
      <c r="I11" s="1030"/>
    </row>
    <row r="12" spans="1:11" ht="17.25" customHeight="1">
      <c r="B12" s="283"/>
      <c r="C12" s="279"/>
      <c r="D12" s="279"/>
      <c r="E12" s="279"/>
      <c r="F12" s="279"/>
      <c r="G12" s="279"/>
      <c r="H12" s="10"/>
      <c r="I12" s="10"/>
    </row>
    <row r="13" spans="1:11" ht="9" customHeight="1">
      <c r="B13" s="284"/>
      <c r="C13" s="10"/>
      <c r="D13" s="10"/>
      <c r="E13" s="10"/>
      <c r="F13" s="10"/>
      <c r="G13" s="10"/>
      <c r="H13" s="10"/>
      <c r="I13" s="10"/>
    </row>
    <row r="14" spans="1:11" ht="9" customHeight="1"/>
    <row r="15" spans="1:11" ht="14.25" thickBot="1">
      <c r="B15" s="52" t="s">
        <v>225</v>
      </c>
      <c r="C15" s="4"/>
      <c r="E15" s="9"/>
      <c r="F15" s="4"/>
      <c r="G15" s="6"/>
      <c r="H15" s="6"/>
      <c r="I15" s="6"/>
    </row>
    <row r="16" spans="1:11" ht="135" customHeight="1" thickTop="1">
      <c r="A16" s="1"/>
      <c r="B16" s="1031"/>
      <c r="C16" s="1032"/>
      <c r="D16" s="1032"/>
      <c r="E16" s="1032"/>
      <c r="F16" s="1032"/>
      <c r="G16" s="1032"/>
      <c r="H16" s="1032"/>
      <c r="I16" s="1033"/>
    </row>
    <row r="17" spans="2:9" ht="18" customHeight="1" thickBot="1">
      <c r="B17" s="1034"/>
      <c r="C17" s="1035"/>
      <c r="D17" s="1035"/>
      <c r="E17" s="1035"/>
      <c r="F17" s="1035"/>
      <c r="G17" s="1035"/>
      <c r="H17" s="1035"/>
      <c r="I17" s="1036"/>
    </row>
    <row r="18" spans="2:9" ht="14.25" thickTop="1"/>
    <row r="22" spans="2:9" ht="11.25" customHeight="1"/>
  </sheetData>
  <sheetProtection formatCells="0" formatRows="0" insertRows="0" deleteRows="0"/>
  <mergeCells count="9">
    <mergeCell ref="E9:I9"/>
    <mergeCell ref="C11:I11"/>
    <mergeCell ref="B16:I17"/>
    <mergeCell ref="E10:I10"/>
    <mergeCell ref="C3:I3"/>
    <mergeCell ref="C4:I4"/>
    <mergeCell ref="D6:E6"/>
    <mergeCell ref="G6:H6"/>
    <mergeCell ref="B7:B8"/>
  </mergeCells>
  <phoneticPr fontId="2"/>
  <printOptions horizontalCentered="1"/>
  <pageMargins left="0.78740157480314965" right="0.19685039370078741" top="0.39370078740157483" bottom="0.39370078740157483" header="0.19685039370078741" footer="0.19685039370078741"/>
  <pageSetup paperSize="9" orientation="portrait" horizontalDpi="300" r:id="rId1"/>
  <headerFooter alignWithMargins="0">
    <oddHeader>&amp;R&amp;F</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
  <sheetViews>
    <sheetView view="pageBreakPreview" zoomScale="80" zoomScaleNormal="90" zoomScaleSheetLayoutView="80" workbookViewId="0">
      <selection activeCell="B2" sqref="B2"/>
    </sheetView>
  </sheetViews>
  <sheetFormatPr defaultRowHeight="13.5"/>
  <cols>
    <col min="1" max="1" width="5.625" bestFit="1" customWidth="1"/>
    <col min="2" max="2" width="15.625" customWidth="1"/>
    <col min="3" max="3" width="5.625" customWidth="1"/>
    <col min="4" max="4" width="7.25" customWidth="1"/>
    <col min="5" max="7" width="5.125" customWidth="1"/>
    <col min="8" max="8" width="32.625" customWidth="1"/>
    <col min="9" max="10" width="6.5" customWidth="1"/>
    <col min="11" max="11" width="8.75" bestFit="1" customWidth="1"/>
    <col min="12" max="13" width="5.125" customWidth="1"/>
    <col min="14" max="14" width="9.625" customWidth="1"/>
    <col min="15" max="15" width="38.125" bestFit="1" customWidth="1"/>
    <col min="16" max="17" width="5.125" customWidth="1"/>
  </cols>
  <sheetData>
    <row r="1" spans="1:19" ht="28.5" customHeight="1">
      <c r="B1" s="13" t="s">
        <v>405</v>
      </c>
      <c r="C1" s="13"/>
      <c r="D1" s="13"/>
      <c r="E1" s="13"/>
      <c r="F1" s="13"/>
      <c r="G1" s="13"/>
      <c r="H1" s="13"/>
      <c r="I1" s="13"/>
      <c r="J1" s="13"/>
      <c r="K1" s="13"/>
      <c r="L1" s="13"/>
      <c r="M1" s="13"/>
      <c r="N1" s="13"/>
      <c r="O1" s="13"/>
      <c r="P1" s="13"/>
      <c r="Q1" s="13"/>
    </row>
    <row r="2" spans="1:19" ht="9" customHeight="1">
      <c r="B2" s="13"/>
      <c r="C2" s="13"/>
      <c r="D2" s="13"/>
      <c r="E2" s="13"/>
      <c r="F2" s="13"/>
      <c r="G2" s="13"/>
      <c r="H2" s="13"/>
      <c r="I2" s="13"/>
      <c r="J2" s="13"/>
      <c r="K2" s="13"/>
      <c r="L2" s="13"/>
      <c r="M2" s="13"/>
      <c r="N2" s="13"/>
      <c r="O2" s="13"/>
      <c r="P2" s="13"/>
      <c r="Q2" s="13"/>
      <c r="R2" s="13"/>
      <c r="S2" s="13"/>
    </row>
    <row r="3" spans="1:19" ht="21" customHeight="1">
      <c r="B3" s="70" t="s">
        <v>63</v>
      </c>
      <c r="E3" s="112"/>
      <c r="F3" s="69" t="s">
        <v>2</v>
      </c>
      <c r="H3" s="68"/>
      <c r="I3" s="68"/>
      <c r="J3" s="68"/>
      <c r="K3" s="68"/>
      <c r="L3" s="68"/>
      <c r="M3" s="68"/>
      <c r="N3" s="71" t="s">
        <v>71</v>
      </c>
      <c r="O3" s="1051" t="s">
        <v>359</v>
      </c>
      <c r="P3" s="1052"/>
      <c r="Q3" s="1052"/>
      <c r="R3" s="68"/>
      <c r="S3" s="68"/>
    </row>
    <row r="4" spans="1:19" ht="21" customHeight="1">
      <c r="H4" s="1"/>
      <c r="N4" s="71" t="s">
        <v>72</v>
      </c>
      <c r="O4" s="1053">
        <f>入力表!L6</f>
        <v>0</v>
      </c>
      <c r="P4" s="1053"/>
      <c r="Q4" s="1053"/>
    </row>
    <row r="5" spans="1:19" ht="15" customHeight="1">
      <c r="H5" s="1"/>
      <c r="N5" s="71"/>
      <c r="O5" s="8"/>
      <c r="P5" s="8"/>
      <c r="Q5" s="8"/>
    </row>
    <row r="6" spans="1:19" ht="18" customHeight="1" thickBot="1">
      <c r="B6" s="285" t="s">
        <v>226</v>
      </c>
    </row>
    <row r="7" spans="1:19" s="1" customFormat="1" ht="30" customHeight="1" thickTop="1">
      <c r="A7" s="1054" t="s">
        <v>59</v>
      </c>
      <c r="B7" s="1056" t="s">
        <v>147</v>
      </c>
      <c r="C7" s="1058" t="s">
        <v>227</v>
      </c>
      <c r="D7" s="1058" t="s">
        <v>302</v>
      </c>
      <c r="E7" s="1059" t="s">
        <v>64</v>
      </c>
      <c r="F7" s="1060"/>
      <c r="G7" s="1061"/>
      <c r="H7" s="1056" t="s">
        <v>149</v>
      </c>
      <c r="I7" s="1062" t="s">
        <v>65</v>
      </c>
      <c r="J7" s="1063"/>
      <c r="K7" s="286" t="s">
        <v>211</v>
      </c>
      <c r="L7" s="1060" t="s">
        <v>29</v>
      </c>
      <c r="M7" s="1060"/>
      <c r="N7" s="1061"/>
      <c r="O7" s="1064" t="s">
        <v>66</v>
      </c>
      <c r="P7" s="1059" t="s">
        <v>6</v>
      </c>
      <c r="Q7" s="1067"/>
      <c r="R7" s="12"/>
    </row>
    <row r="8" spans="1:19" s="1" customFormat="1" ht="42.75" thickBot="1">
      <c r="A8" s="1055"/>
      <c r="B8" s="1057"/>
      <c r="C8" s="1057"/>
      <c r="D8" s="1066"/>
      <c r="E8" s="287" t="s">
        <v>228</v>
      </c>
      <c r="F8" s="288" t="s">
        <v>229</v>
      </c>
      <c r="G8" s="289" t="s">
        <v>230</v>
      </c>
      <c r="H8" s="1057"/>
      <c r="I8" s="290" t="s">
        <v>30</v>
      </c>
      <c r="J8" s="291" t="s">
        <v>212</v>
      </c>
      <c r="K8" s="291" t="s">
        <v>231</v>
      </c>
      <c r="L8" s="1068" t="s">
        <v>357</v>
      </c>
      <c r="M8" s="1069"/>
      <c r="N8" s="72" t="s">
        <v>67</v>
      </c>
      <c r="O8" s="1065"/>
      <c r="P8" s="292" t="s">
        <v>40</v>
      </c>
      <c r="Q8" s="293" t="s">
        <v>67</v>
      </c>
    </row>
    <row r="9" spans="1:19" s="1" customFormat="1" ht="30.75" customHeight="1" thickTop="1">
      <c r="A9" s="294"/>
      <c r="B9" s="295" t="s">
        <v>161</v>
      </c>
      <c r="C9" s="296">
        <v>40</v>
      </c>
      <c r="D9" s="297"/>
      <c r="E9" s="297"/>
      <c r="F9" s="298" t="s">
        <v>162</v>
      </c>
      <c r="G9" s="299"/>
      <c r="H9" s="296" t="s">
        <v>163</v>
      </c>
      <c r="I9" s="300" t="s">
        <v>32</v>
      </c>
      <c r="J9" s="301" t="s">
        <v>33</v>
      </c>
      <c r="K9" s="302" t="s">
        <v>162</v>
      </c>
      <c r="L9" s="1070" t="s">
        <v>162</v>
      </c>
      <c r="M9" s="1071"/>
      <c r="N9" s="295"/>
      <c r="O9" s="296" t="s">
        <v>213</v>
      </c>
      <c r="P9" s="303" t="s">
        <v>162</v>
      </c>
      <c r="Q9" s="304"/>
      <c r="R9" s="12"/>
    </row>
    <row r="10" spans="1:19" s="1" customFormat="1" ht="34.5" customHeight="1">
      <c r="A10" s="305"/>
      <c r="B10" s="306" t="s">
        <v>232</v>
      </c>
      <c r="C10" s="307">
        <v>56</v>
      </c>
      <c r="D10" s="308" t="s">
        <v>304</v>
      </c>
      <c r="E10" s="308"/>
      <c r="F10" s="309"/>
      <c r="G10" s="306" t="s">
        <v>162</v>
      </c>
      <c r="H10" s="307" t="s">
        <v>233</v>
      </c>
      <c r="I10" s="310" t="s">
        <v>234</v>
      </c>
      <c r="J10" s="311" t="s">
        <v>215</v>
      </c>
      <c r="K10" s="312" t="s">
        <v>235</v>
      </c>
      <c r="L10" s="1072" t="s">
        <v>162</v>
      </c>
      <c r="M10" s="1073"/>
      <c r="N10" s="313"/>
      <c r="O10" s="314" t="s">
        <v>236</v>
      </c>
      <c r="P10" s="315"/>
      <c r="Q10" s="316" t="s">
        <v>162</v>
      </c>
      <c r="R10" s="12"/>
    </row>
    <row r="11" spans="1:19" s="1" customFormat="1" ht="30.75" customHeight="1">
      <c r="A11" s="317"/>
      <c r="B11" s="306" t="s">
        <v>237</v>
      </c>
      <c r="C11" s="307">
        <v>28</v>
      </c>
      <c r="D11" s="308" t="s">
        <v>304</v>
      </c>
      <c r="E11" s="308" t="s">
        <v>162</v>
      </c>
      <c r="F11" s="309"/>
      <c r="G11" s="306"/>
      <c r="H11" s="307" t="s">
        <v>233</v>
      </c>
      <c r="I11" s="310" t="s">
        <v>216</v>
      </c>
      <c r="J11" s="311" t="s">
        <v>216</v>
      </c>
      <c r="K11" s="312" t="s">
        <v>235</v>
      </c>
      <c r="L11" s="1072" t="s">
        <v>162</v>
      </c>
      <c r="M11" s="1073"/>
      <c r="N11" s="313"/>
      <c r="O11" s="318" t="s">
        <v>238</v>
      </c>
      <c r="P11" s="315" t="s">
        <v>162</v>
      </c>
      <c r="Q11" s="316"/>
      <c r="R11" s="12"/>
    </row>
    <row r="12" spans="1:19" s="1" customFormat="1" ht="30.75" customHeight="1" thickBot="1">
      <c r="A12" s="319"/>
      <c r="B12" s="320" t="s">
        <v>239</v>
      </c>
      <c r="C12" s="321">
        <v>38</v>
      </c>
      <c r="D12" s="322"/>
      <c r="E12" s="322" t="s">
        <v>162</v>
      </c>
      <c r="F12" s="323"/>
      <c r="G12" s="320"/>
      <c r="H12" s="321" t="s">
        <v>240</v>
      </c>
      <c r="I12" s="324" t="s">
        <v>216</v>
      </c>
      <c r="J12" s="325" t="s">
        <v>181</v>
      </c>
      <c r="K12" s="326"/>
      <c r="L12" s="1049"/>
      <c r="M12" s="1050"/>
      <c r="N12" s="327" t="s">
        <v>162</v>
      </c>
      <c r="O12" s="328" t="s">
        <v>214</v>
      </c>
      <c r="P12" s="329" t="s">
        <v>162</v>
      </c>
      <c r="Q12" s="330"/>
      <c r="R12" s="12"/>
    </row>
    <row r="13" spans="1:19" s="340" customFormat="1" ht="51.75" customHeight="1" thickTop="1">
      <c r="A13" s="331">
        <v>1</v>
      </c>
      <c r="B13" s="332"/>
      <c r="C13" s="269"/>
      <c r="D13" s="419"/>
      <c r="E13" s="333"/>
      <c r="F13" s="334"/>
      <c r="G13" s="267"/>
      <c r="H13" s="335"/>
      <c r="I13" s="336"/>
      <c r="J13" s="337"/>
      <c r="K13" s="173"/>
      <c r="L13" s="1078"/>
      <c r="M13" s="1079"/>
      <c r="N13" s="338"/>
      <c r="O13" s="271"/>
      <c r="P13" s="268"/>
      <c r="Q13" s="339"/>
    </row>
    <row r="14" spans="1:19" s="340" customFormat="1" ht="44.25" customHeight="1">
      <c r="A14" s="341">
        <v>2</v>
      </c>
      <c r="B14" s="203"/>
      <c r="C14" s="189"/>
      <c r="D14" s="347"/>
      <c r="E14" s="342"/>
      <c r="F14" s="343"/>
      <c r="G14" s="189"/>
      <c r="H14" s="344"/>
      <c r="I14" s="345"/>
      <c r="J14" s="346"/>
      <c r="K14" s="192"/>
      <c r="L14" s="1080"/>
      <c r="M14" s="1081"/>
      <c r="N14" s="189"/>
      <c r="O14" s="273"/>
      <c r="P14" s="188"/>
      <c r="Q14" s="210"/>
    </row>
    <row r="15" spans="1:19" s="340" customFormat="1" ht="72" customHeight="1">
      <c r="A15" s="341">
        <v>3</v>
      </c>
      <c r="B15" s="203"/>
      <c r="C15" s="189"/>
      <c r="D15" s="347"/>
      <c r="E15" s="348"/>
      <c r="F15" s="194"/>
      <c r="G15" s="189"/>
      <c r="H15" s="344"/>
      <c r="I15" s="345"/>
      <c r="J15" s="346"/>
      <c r="K15" s="192"/>
      <c r="L15" s="1080"/>
      <c r="M15" s="1081"/>
      <c r="N15" s="189"/>
      <c r="O15" s="273"/>
      <c r="P15" s="188"/>
      <c r="Q15" s="210"/>
    </row>
    <row r="16" spans="1:19" s="340" customFormat="1" ht="37.5" customHeight="1">
      <c r="A16" s="349">
        <v>4</v>
      </c>
      <c r="B16" s="203"/>
      <c r="C16" s="189"/>
      <c r="D16" s="347"/>
      <c r="E16" s="348"/>
      <c r="F16" s="194"/>
      <c r="G16" s="189"/>
      <c r="H16" s="344"/>
      <c r="I16" s="345"/>
      <c r="J16" s="346"/>
      <c r="K16" s="192"/>
      <c r="L16" s="1080"/>
      <c r="M16" s="1081"/>
      <c r="N16" s="189"/>
      <c r="O16" s="272"/>
      <c r="P16" s="188"/>
      <c r="Q16" s="210"/>
    </row>
    <row r="17" spans="1:18" s="340" customFormat="1" ht="58.5" customHeight="1">
      <c r="A17" s="349">
        <v>5</v>
      </c>
      <c r="B17" s="203"/>
      <c r="C17" s="189"/>
      <c r="D17" s="347"/>
      <c r="E17" s="348"/>
      <c r="F17" s="194"/>
      <c r="G17" s="189"/>
      <c r="H17" s="344"/>
      <c r="I17" s="345"/>
      <c r="J17" s="346"/>
      <c r="K17" s="192"/>
      <c r="L17" s="1080"/>
      <c r="M17" s="1081"/>
      <c r="N17" s="189"/>
      <c r="O17" s="272"/>
      <c r="P17" s="188"/>
      <c r="Q17" s="210"/>
      <c r="R17" s="350"/>
    </row>
    <row r="18" spans="1:18" s="340" customFormat="1" ht="48" customHeight="1">
      <c r="A18" s="349">
        <v>6</v>
      </c>
      <c r="B18" s="203"/>
      <c r="C18" s="189"/>
      <c r="D18" s="347"/>
      <c r="E18" s="348"/>
      <c r="F18" s="194"/>
      <c r="G18" s="189"/>
      <c r="H18" s="344"/>
      <c r="I18" s="191"/>
      <c r="J18" s="270"/>
      <c r="K18" s="192"/>
      <c r="L18" s="1080"/>
      <c r="M18" s="1081"/>
      <c r="N18" s="189"/>
      <c r="O18" s="272"/>
      <c r="P18" s="188"/>
      <c r="Q18" s="210"/>
      <c r="R18" s="350"/>
    </row>
    <row r="19" spans="1:18" s="340" customFormat="1" ht="35.1" customHeight="1" thickBot="1">
      <c r="A19" s="351">
        <v>7</v>
      </c>
      <c r="B19" s="215"/>
      <c r="C19" s="219"/>
      <c r="D19" s="274"/>
      <c r="E19" s="352"/>
      <c r="F19" s="353"/>
      <c r="G19" s="354"/>
      <c r="H19" s="216"/>
      <c r="I19" s="355"/>
      <c r="J19" s="356"/>
      <c r="K19" s="219"/>
      <c r="L19" s="1074"/>
      <c r="M19" s="1075"/>
      <c r="N19" s="215"/>
      <c r="O19" s="216"/>
      <c r="P19" s="357"/>
      <c r="Q19" s="358"/>
      <c r="R19" s="350"/>
    </row>
    <row r="20" spans="1:18" s="11" customFormat="1" ht="35.1" customHeight="1" thickTop="1" thickBot="1">
      <c r="A20" s="359"/>
      <c r="B20" s="360" t="s">
        <v>31</v>
      </c>
      <c r="C20" s="1048">
        <f>COUNTIF(B13:B19,"*")</f>
        <v>0</v>
      </c>
      <c r="D20" s="1048"/>
      <c r="E20" s="360" t="s">
        <v>2</v>
      </c>
      <c r="F20" s="361"/>
      <c r="G20" s="361"/>
      <c r="H20" s="361"/>
      <c r="I20" s="1076" t="s">
        <v>217</v>
      </c>
      <c r="J20" s="1077"/>
      <c r="K20" s="362">
        <f>COUNTIF(K13:K19,"○")+COUNTIF(K13:K19,"△")</f>
        <v>0</v>
      </c>
      <c r="L20" s="363" t="s">
        <v>2</v>
      </c>
      <c r="M20" s="361"/>
      <c r="N20" s="361"/>
      <c r="O20" s="361"/>
      <c r="P20" s="361"/>
      <c r="Q20" s="364"/>
    </row>
    <row r="21" spans="1:18" ht="18.75" customHeight="1" thickTop="1">
      <c r="B21" s="365"/>
      <c r="C21" s="366" t="str">
        <f>IF(C20=E3,"","＜ERROR＞就職担当者数が一致していません！")</f>
        <v/>
      </c>
      <c r="D21" s="366"/>
      <c r="E21" s="367"/>
      <c r="F21" s="367"/>
      <c r="G21" s="367"/>
      <c r="H21" s="367"/>
    </row>
    <row r="22" spans="1:18">
      <c r="C22" s="368"/>
      <c r="D22" s="368"/>
    </row>
  </sheetData>
  <sheetProtection formatCells="0" insertRows="0" deleteRows="0"/>
  <mergeCells count="26">
    <mergeCell ref="L10:M10"/>
    <mergeCell ref="L11:M11"/>
    <mergeCell ref="L19:M19"/>
    <mergeCell ref="I20:J20"/>
    <mergeCell ref="L13:M13"/>
    <mergeCell ref="L14:M14"/>
    <mergeCell ref="L15:M15"/>
    <mergeCell ref="L16:M16"/>
    <mergeCell ref="L17:M17"/>
    <mergeCell ref="L18:M18"/>
    <mergeCell ref="C20:D20"/>
    <mergeCell ref="L12:M12"/>
    <mergeCell ref="O3:Q3"/>
    <mergeCell ref="O4:Q4"/>
    <mergeCell ref="A7:A8"/>
    <mergeCell ref="B7:B8"/>
    <mergeCell ref="C7:C8"/>
    <mergeCell ref="E7:G7"/>
    <mergeCell ref="H7:H8"/>
    <mergeCell ref="I7:J7"/>
    <mergeCell ref="L7:N7"/>
    <mergeCell ref="O7:O8"/>
    <mergeCell ref="D7:D8"/>
    <mergeCell ref="P7:Q7"/>
    <mergeCell ref="L8:M8"/>
    <mergeCell ref="L9:M9"/>
  </mergeCells>
  <phoneticPr fontId="2"/>
  <dataValidations count="2">
    <dataValidation type="list" allowBlank="1" showInputMessage="1" showErrorMessage="1" sqref="E13:G19 L13:N19 P13:Q19">
      <formula1>"○"</formula1>
    </dataValidation>
    <dataValidation type="list" allowBlank="1" showInputMessage="1" showErrorMessage="1" sqref="K13:K19">
      <formula1>"○,△"</formula1>
    </dataValidation>
  </dataValidations>
  <pageMargins left="0.59055118110236227" right="0.59055118110236227" top="0.78740157480314965" bottom="0.51181102362204722" header="0.51181102362204722" footer="0.27559055118110237"/>
  <pageSetup paperSize="9" scale="77" orientation="landscape" horizontalDpi="300" r:id="rId1"/>
  <headerFooter alignWithMargins="0">
    <oddHeader>&amp;R&amp;F</oddHeader>
  </headerFooter>
  <rowBreaks count="1" manualBreakCount="1">
    <brk id="20" max="15"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Zeros="0" view="pageBreakPreview" zoomScaleNormal="90" zoomScaleSheetLayoutView="100" workbookViewId="0">
      <selection activeCell="N8" sqref="N8"/>
    </sheetView>
  </sheetViews>
  <sheetFormatPr defaultRowHeight="13.5"/>
  <cols>
    <col min="1" max="1" width="2.5" customWidth="1"/>
    <col min="2" max="2" width="5.625" customWidth="1"/>
    <col min="3" max="3" width="3.375" bestFit="1" customWidth="1"/>
    <col min="8" max="11" width="9.25" customWidth="1"/>
  </cols>
  <sheetData>
    <row r="1" spans="1:21" ht="27" customHeight="1" thickBot="1">
      <c r="A1" s="369" t="s">
        <v>406</v>
      </c>
      <c r="B1" s="369"/>
      <c r="C1" s="369"/>
      <c r="D1" s="369"/>
      <c r="E1" s="369"/>
      <c r="F1" s="369"/>
      <c r="G1" s="369"/>
      <c r="H1" s="370" t="s">
        <v>128</v>
      </c>
      <c r="I1" s="1090">
        <f>入力表!L6</f>
        <v>0</v>
      </c>
      <c r="J1" s="1091"/>
      <c r="K1" s="1092"/>
      <c r="L1" s="371"/>
    </row>
    <row r="2" spans="1:21" ht="21" customHeight="1"/>
    <row r="3" spans="1:21" ht="18.75" customHeight="1">
      <c r="A3" s="372" t="s">
        <v>360</v>
      </c>
    </row>
    <row r="4" spans="1:21" ht="14.25">
      <c r="A4" s="372"/>
    </row>
    <row r="5" spans="1:21" ht="18.75" customHeight="1">
      <c r="A5" s="372"/>
      <c r="B5" s="62" t="s">
        <v>241</v>
      </c>
    </row>
    <row r="6" spans="1:21" ht="18.75" customHeight="1">
      <c r="A6" s="373"/>
      <c r="B6" s="62" t="s">
        <v>242</v>
      </c>
    </row>
    <row r="7" spans="1:21" ht="18.75" customHeight="1">
      <c r="A7" s="373"/>
      <c r="B7" s="62"/>
    </row>
    <row r="8" spans="1:21" ht="21" customHeight="1">
      <c r="B8" s="374" t="s">
        <v>243</v>
      </c>
      <c r="C8" s="1093" t="s">
        <v>244</v>
      </c>
      <c r="D8" s="1094"/>
      <c r="E8" s="1094"/>
      <c r="F8" s="1094"/>
      <c r="G8" s="1095"/>
      <c r="H8" s="1096" t="s">
        <v>245</v>
      </c>
      <c r="I8" s="1094"/>
      <c r="J8" s="1094"/>
      <c r="K8" s="1095"/>
      <c r="L8" s="6"/>
      <c r="M8" s="6"/>
      <c r="N8" s="6"/>
      <c r="O8" s="6"/>
      <c r="P8" s="6"/>
      <c r="Q8" s="4"/>
      <c r="R8" s="4"/>
      <c r="S8" s="4"/>
      <c r="T8" s="4"/>
      <c r="U8" s="4"/>
    </row>
    <row r="9" spans="1:21" ht="37.5" customHeight="1">
      <c r="B9" s="375"/>
      <c r="C9" s="376" t="s">
        <v>206</v>
      </c>
      <c r="D9" s="1085" t="s">
        <v>408</v>
      </c>
      <c r="E9" s="1085"/>
      <c r="F9" s="1085"/>
      <c r="G9" s="1086"/>
      <c r="H9" s="377" t="s">
        <v>246</v>
      </c>
      <c r="I9" s="3"/>
      <c r="J9" s="3"/>
      <c r="K9" s="63"/>
      <c r="L9" s="378"/>
      <c r="M9" s="378"/>
      <c r="N9" s="378"/>
      <c r="O9" s="378"/>
      <c r="P9" s="378"/>
      <c r="Q9" s="4"/>
      <c r="R9" s="4"/>
      <c r="S9" s="4"/>
      <c r="T9" s="4"/>
      <c r="U9" s="4"/>
    </row>
    <row r="10" spans="1:21" ht="37.5" customHeight="1">
      <c r="B10" s="375"/>
      <c r="C10" s="376" t="s">
        <v>279</v>
      </c>
      <c r="D10" s="1085" t="s">
        <v>289</v>
      </c>
      <c r="E10" s="1085"/>
      <c r="F10" s="1085"/>
      <c r="G10" s="1086"/>
      <c r="H10" s="1087" t="s">
        <v>290</v>
      </c>
      <c r="I10" s="1088"/>
      <c r="J10" s="1088"/>
      <c r="K10" s="1089"/>
      <c r="L10" s="378"/>
      <c r="M10" s="378"/>
      <c r="N10" s="378"/>
      <c r="O10" s="378"/>
      <c r="P10" s="378"/>
      <c r="Q10" s="4"/>
      <c r="R10" s="4"/>
      <c r="S10" s="4"/>
      <c r="T10" s="4"/>
      <c r="U10" s="4"/>
    </row>
    <row r="11" spans="1:21" ht="37.5" customHeight="1">
      <c r="B11" s="375"/>
      <c r="C11" s="376" t="s">
        <v>280</v>
      </c>
      <c r="D11" s="379" t="s">
        <v>247</v>
      </c>
      <c r="E11" s="380"/>
      <c r="F11" s="380"/>
      <c r="G11" s="380"/>
      <c r="H11" s="1082" t="s">
        <v>248</v>
      </c>
      <c r="I11" s="1083"/>
      <c r="J11" s="1083"/>
      <c r="K11" s="1084"/>
      <c r="L11" s="378"/>
      <c r="M11" s="378"/>
      <c r="N11" s="378"/>
      <c r="O11" s="378"/>
      <c r="P11" s="378"/>
      <c r="Q11" s="4"/>
      <c r="R11" s="4"/>
      <c r="S11" s="4"/>
      <c r="T11" s="4"/>
      <c r="U11" s="4"/>
    </row>
    <row r="12" spans="1:21" ht="37.5" customHeight="1">
      <c r="B12" s="375"/>
      <c r="C12" s="376" t="s">
        <v>281</v>
      </c>
      <c r="D12" s="379" t="s">
        <v>249</v>
      </c>
      <c r="E12" s="380"/>
      <c r="F12" s="380"/>
      <c r="G12" s="380"/>
      <c r="H12" s="1082" t="s">
        <v>250</v>
      </c>
      <c r="I12" s="1083"/>
      <c r="J12" s="1083"/>
      <c r="K12" s="1084"/>
      <c r="L12" s="378"/>
      <c r="M12" s="378"/>
      <c r="N12" s="378"/>
      <c r="O12" s="378"/>
      <c r="P12" s="378"/>
      <c r="Q12" s="4"/>
      <c r="R12" s="4"/>
      <c r="S12" s="4"/>
      <c r="T12" s="4"/>
      <c r="U12" s="4"/>
    </row>
    <row r="13" spans="1:21" ht="37.5" customHeight="1">
      <c r="B13" s="375"/>
      <c r="C13" s="376" t="s">
        <v>282</v>
      </c>
      <c r="D13" s="1097" t="s">
        <v>251</v>
      </c>
      <c r="E13" s="1097"/>
      <c r="F13" s="1097"/>
      <c r="G13" s="1098"/>
      <c r="H13" s="1082" t="s">
        <v>252</v>
      </c>
      <c r="I13" s="1083"/>
      <c r="J13" s="1083"/>
      <c r="K13" s="1084"/>
      <c r="L13" s="378"/>
      <c r="M13" s="378"/>
      <c r="N13" s="378"/>
      <c r="O13" s="378"/>
      <c r="P13" s="378"/>
      <c r="Q13" s="4"/>
      <c r="R13" s="4"/>
      <c r="S13" s="4"/>
      <c r="T13" s="4"/>
      <c r="U13" s="4"/>
    </row>
    <row r="14" spans="1:21" ht="37.5" customHeight="1">
      <c r="B14" s="375"/>
      <c r="C14" s="376" t="s">
        <v>283</v>
      </c>
      <c r="D14" s="376" t="s">
        <v>253</v>
      </c>
      <c r="E14" s="3"/>
      <c r="F14" s="3"/>
      <c r="G14" s="3"/>
      <c r="H14" s="1099" t="s">
        <v>292</v>
      </c>
      <c r="I14" s="1100"/>
      <c r="J14" s="1100"/>
      <c r="K14" s="1101"/>
      <c r="L14" s="378"/>
      <c r="M14" s="378"/>
      <c r="N14" s="378"/>
      <c r="O14" s="378"/>
      <c r="P14" s="378"/>
      <c r="Q14" s="4"/>
      <c r="R14" s="4"/>
      <c r="S14" s="4"/>
      <c r="T14" s="4"/>
      <c r="U14" s="4"/>
    </row>
    <row r="15" spans="1:21" ht="37.5" customHeight="1">
      <c r="B15" s="375"/>
      <c r="C15" s="376" t="s">
        <v>284</v>
      </c>
      <c r="D15" s="376" t="s">
        <v>254</v>
      </c>
      <c r="E15" s="3"/>
      <c r="F15" s="3"/>
      <c r="G15" s="3"/>
      <c r="H15" s="381" t="s">
        <v>255</v>
      </c>
      <c r="I15" s="3"/>
      <c r="J15" s="3"/>
      <c r="K15" s="63"/>
      <c r="L15" s="378"/>
      <c r="M15" s="378"/>
      <c r="N15" s="378"/>
      <c r="O15" s="378"/>
      <c r="P15" s="378"/>
      <c r="Q15" s="4"/>
      <c r="R15" s="4"/>
      <c r="S15" s="4"/>
      <c r="T15" s="4"/>
      <c r="U15" s="4"/>
    </row>
    <row r="16" spans="1:21" ht="53.25" customHeight="1">
      <c r="B16" s="375"/>
      <c r="C16" s="376" t="s">
        <v>285</v>
      </c>
      <c r="D16" s="376" t="s">
        <v>256</v>
      </c>
      <c r="E16" s="3"/>
      <c r="F16" s="3"/>
      <c r="G16" s="3"/>
      <c r="H16" s="1102" t="s">
        <v>257</v>
      </c>
      <c r="I16" s="1103"/>
      <c r="J16" s="1103"/>
      <c r="K16" s="1104"/>
      <c r="L16" s="378"/>
      <c r="M16" s="378"/>
      <c r="N16" s="378"/>
      <c r="O16" s="378"/>
      <c r="P16" s="378"/>
      <c r="Q16" s="4"/>
      <c r="R16" s="4"/>
      <c r="S16" s="4"/>
      <c r="T16" s="4"/>
      <c r="U16" s="4"/>
    </row>
    <row r="17" spans="2:21" ht="37.5" customHeight="1">
      <c r="B17" s="382"/>
      <c r="C17" s="383" t="s">
        <v>286</v>
      </c>
      <c r="D17" s="1105" t="s">
        <v>258</v>
      </c>
      <c r="E17" s="1105"/>
      <c r="F17" s="1105"/>
      <c r="G17" s="1106"/>
      <c r="H17" s="1107" t="s">
        <v>259</v>
      </c>
      <c r="I17" s="1107"/>
      <c r="J17" s="1107"/>
      <c r="K17" s="1107"/>
      <c r="L17" s="4"/>
      <c r="M17" s="4"/>
      <c r="N17" s="4"/>
      <c r="O17" s="4"/>
      <c r="P17" s="4"/>
      <c r="Q17" s="4"/>
      <c r="R17" s="4"/>
      <c r="S17" s="4"/>
      <c r="T17" s="4"/>
      <c r="U17" s="4"/>
    </row>
    <row r="18" spans="2:21" ht="39.75" customHeight="1">
      <c r="B18" s="382"/>
      <c r="C18" s="383" t="s">
        <v>287</v>
      </c>
      <c r="D18" s="1105" t="s">
        <v>260</v>
      </c>
      <c r="E18" s="1105"/>
      <c r="F18" s="1105"/>
      <c r="G18" s="1106"/>
      <c r="H18" s="1107" t="s">
        <v>261</v>
      </c>
      <c r="I18" s="1107"/>
      <c r="J18" s="1107"/>
      <c r="K18" s="1107"/>
      <c r="L18" s="4"/>
      <c r="M18" s="4"/>
      <c r="N18" s="4"/>
      <c r="O18" s="4"/>
      <c r="P18" s="4"/>
      <c r="Q18" s="4"/>
      <c r="R18" s="4"/>
      <c r="S18" s="4"/>
      <c r="T18" s="4"/>
      <c r="U18" s="4"/>
    </row>
    <row r="19" spans="2:21" ht="40.5" customHeight="1">
      <c r="B19" s="382"/>
      <c r="C19" s="383" t="s">
        <v>288</v>
      </c>
      <c r="D19" s="1105" t="s">
        <v>262</v>
      </c>
      <c r="E19" s="1105"/>
      <c r="F19" s="1105"/>
      <c r="G19" s="1106"/>
      <c r="H19" s="1108" t="s">
        <v>255</v>
      </c>
      <c r="I19" s="1109"/>
      <c r="J19" s="1109"/>
      <c r="K19" s="1110"/>
      <c r="L19" s="4"/>
      <c r="M19" s="4"/>
      <c r="N19" s="4"/>
      <c r="O19" s="4"/>
      <c r="P19" s="4"/>
      <c r="Q19" s="4"/>
      <c r="R19" s="4"/>
      <c r="S19" s="4"/>
      <c r="T19" s="4"/>
      <c r="U19" s="4"/>
    </row>
    <row r="20" spans="2:21" ht="36.75" customHeight="1">
      <c r="B20" s="382"/>
      <c r="C20" s="383" t="s">
        <v>291</v>
      </c>
      <c r="D20" s="1105" t="s">
        <v>263</v>
      </c>
      <c r="E20" s="1105"/>
      <c r="F20" s="1105"/>
      <c r="G20" s="1106"/>
      <c r="H20" s="1108" t="s">
        <v>264</v>
      </c>
      <c r="I20" s="1109"/>
      <c r="J20" s="1109"/>
      <c r="K20" s="1110"/>
      <c r="L20" s="4"/>
      <c r="M20" s="4"/>
      <c r="N20" s="4"/>
      <c r="O20" s="4"/>
      <c r="P20" s="4"/>
      <c r="Q20" s="4"/>
      <c r="R20" s="4"/>
      <c r="S20" s="4"/>
      <c r="T20" s="4"/>
      <c r="U20" s="4"/>
    </row>
  </sheetData>
  <mergeCells count="20">
    <mergeCell ref="D18:G18"/>
    <mergeCell ref="H18:K18"/>
    <mergeCell ref="D19:G19"/>
    <mergeCell ref="H19:K19"/>
    <mergeCell ref="D20:G20"/>
    <mergeCell ref="H20:K20"/>
    <mergeCell ref="D13:G13"/>
    <mergeCell ref="H13:K13"/>
    <mergeCell ref="H14:K14"/>
    <mergeCell ref="H16:K16"/>
    <mergeCell ref="D17:G17"/>
    <mergeCell ref="H17:K17"/>
    <mergeCell ref="H12:K12"/>
    <mergeCell ref="D10:G10"/>
    <mergeCell ref="H10:K10"/>
    <mergeCell ref="I1:K1"/>
    <mergeCell ref="C8:G8"/>
    <mergeCell ref="H8:K8"/>
    <mergeCell ref="D9:G9"/>
    <mergeCell ref="H11:K11"/>
  </mergeCells>
  <phoneticPr fontId="2"/>
  <printOptions horizontalCentered="1"/>
  <pageMargins left="0.78740157480314965" right="0.19685039370078741" top="0.39370078740157483" bottom="0.39370078740157483" header="0.19685039370078741" footer="0.19685039370078741"/>
  <pageSetup paperSize="9" orientation="portrait" cellComments="asDisplayed" horizontalDpi="300"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BreakPreview" zoomScale="85" zoomScaleNormal="100" zoomScaleSheetLayoutView="85" workbookViewId="0">
      <selection activeCell="F33" sqref="F33"/>
    </sheetView>
  </sheetViews>
  <sheetFormatPr defaultRowHeight="13.5"/>
  <cols>
    <col min="1" max="1" width="4.375" style="84" customWidth="1"/>
    <col min="2" max="2" width="19.75" style="84" customWidth="1"/>
    <col min="3" max="10" width="10.625" style="84" customWidth="1"/>
    <col min="11" max="11" width="4.25" style="84" customWidth="1"/>
    <col min="12" max="16384" width="9" style="84"/>
  </cols>
  <sheetData>
    <row r="1" spans="1:10" ht="23.25" customHeight="1">
      <c r="A1" s="721" t="s">
        <v>417</v>
      </c>
      <c r="B1" s="722"/>
      <c r="C1" s="722"/>
      <c r="D1" s="722"/>
      <c r="E1" s="722"/>
      <c r="F1" s="722"/>
      <c r="G1" s="722"/>
      <c r="H1" s="722"/>
      <c r="I1" s="722"/>
      <c r="J1" s="722"/>
    </row>
    <row r="2" spans="1:10" ht="15.95" customHeight="1">
      <c r="A2" s="85"/>
    </row>
    <row r="3" spans="1:10" ht="15.95" customHeight="1">
      <c r="A3" s="86" t="s">
        <v>107</v>
      </c>
    </row>
    <row r="4" spans="1:10" ht="18" customHeight="1"/>
    <row r="5" spans="1:10" s="87" customFormat="1" ht="42" customHeight="1">
      <c r="A5" s="723" t="s">
        <v>15</v>
      </c>
      <c r="B5" s="724"/>
      <c r="C5" s="725">
        <f>入力表!G6</f>
        <v>0</v>
      </c>
      <c r="D5" s="725"/>
      <c r="E5" s="725"/>
      <c r="F5" s="725"/>
      <c r="G5" s="725"/>
      <c r="H5" s="725"/>
      <c r="I5" s="726"/>
      <c r="J5" s="725"/>
    </row>
    <row r="6" spans="1:10" s="87" customFormat="1" ht="34.5" customHeight="1">
      <c r="A6" s="706" t="s">
        <v>0</v>
      </c>
      <c r="B6" s="707"/>
      <c r="C6" s="727">
        <f>入力表!H6</f>
        <v>0</v>
      </c>
      <c r="D6" s="727"/>
      <c r="E6" s="727"/>
      <c r="F6" s="727"/>
      <c r="G6" s="727"/>
      <c r="H6" s="727"/>
      <c r="I6" s="717"/>
      <c r="J6" s="727"/>
    </row>
    <row r="7" spans="1:10" s="87" customFormat="1" ht="42" customHeight="1">
      <c r="A7" s="706" t="s">
        <v>108</v>
      </c>
      <c r="B7" s="707"/>
      <c r="C7" s="390" t="str">
        <f>"〒"&amp;入力表!I6</f>
        <v>〒</v>
      </c>
      <c r="D7" s="708">
        <f>入力表!J6</f>
        <v>0</v>
      </c>
      <c r="E7" s="708"/>
      <c r="F7" s="708"/>
      <c r="G7" s="708"/>
      <c r="H7" s="708"/>
      <c r="I7" s="708"/>
      <c r="J7" s="709"/>
    </row>
    <row r="8" spans="1:10" s="87" customFormat="1" ht="34.5" customHeight="1">
      <c r="A8" s="710" t="s">
        <v>109</v>
      </c>
      <c r="B8" s="718"/>
      <c r="C8" s="719">
        <f>入力表!K6</f>
        <v>0</v>
      </c>
      <c r="D8" s="719"/>
      <c r="E8" s="719"/>
      <c r="F8" s="719"/>
      <c r="G8" s="719"/>
      <c r="H8" s="719"/>
      <c r="I8" s="720"/>
      <c r="J8" s="719"/>
    </row>
    <row r="9" spans="1:10" s="87" customFormat="1" ht="34.5" customHeight="1">
      <c r="A9" s="710" t="s">
        <v>340</v>
      </c>
      <c r="B9" s="711"/>
      <c r="C9" s="713">
        <f>入力表!O6</f>
        <v>0</v>
      </c>
      <c r="D9" s="714"/>
      <c r="E9" s="715"/>
      <c r="F9" s="714"/>
      <c r="G9" s="714"/>
      <c r="H9" s="714"/>
      <c r="I9" s="714"/>
      <c r="J9" s="716"/>
    </row>
    <row r="10" spans="1:10" s="87" customFormat="1" ht="52.5" customHeight="1">
      <c r="A10" s="706" t="s">
        <v>341</v>
      </c>
      <c r="B10" s="712"/>
      <c r="C10" s="717">
        <f>入力表!P6</f>
        <v>0</v>
      </c>
      <c r="D10" s="708"/>
      <c r="E10" s="708"/>
      <c r="F10" s="708"/>
      <c r="G10" s="708"/>
      <c r="H10" s="708"/>
      <c r="I10" s="708"/>
      <c r="J10" s="709"/>
    </row>
    <row r="11" spans="1:10" s="87" customFormat="1" ht="34.5" customHeight="1">
      <c r="A11" s="728" t="s">
        <v>110</v>
      </c>
      <c r="B11" s="729"/>
      <c r="C11" s="730">
        <f>入力表!L6</f>
        <v>0</v>
      </c>
      <c r="D11" s="730"/>
      <c r="E11" s="730"/>
      <c r="F11" s="730"/>
      <c r="G11" s="730"/>
      <c r="H11" s="730"/>
      <c r="I11" s="731"/>
      <c r="J11" s="730"/>
    </row>
    <row r="12" spans="1:10" ht="45" customHeight="1">
      <c r="A12" s="732" t="s">
        <v>111</v>
      </c>
      <c r="B12" s="733"/>
      <c r="C12" s="391" t="str">
        <f>"〒"&amp;入力表!M6</f>
        <v>〒</v>
      </c>
      <c r="D12" s="734">
        <f>入力表!N6</f>
        <v>0</v>
      </c>
      <c r="E12" s="734"/>
      <c r="F12" s="734"/>
      <c r="G12" s="734"/>
      <c r="H12" s="734"/>
      <c r="I12" s="734"/>
      <c r="J12" s="735"/>
    </row>
    <row r="13" spans="1:10" ht="78" customHeight="1">
      <c r="A13" s="743" t="s">
        <v>112</v>
      </c>
      <c r="B13" s="744"/>
      <c r="C13" s="388" t="s">
        <v>126</v>
      </c>
      <c r="D13" s="389">
        <f>入力表!C12</f>
        <v>0</v>
      </c>
      <c r="E13" s="388" t="s">
        <v>47</v>
      </c>
      <c r="F13" s="388">
        <f>入力表!D12</f>
        <v>0</v>
      </c>
      <c r="G13" s="388" t="s">
        <v>48</v>
      </c>
      <c r="H13" s="753" t="str">
        <f>IF(入力表!E12="","",入力表!E12)</f>
        <v/>
      </c>
      <c r="I13" s="753"/>
      <c r="J13" s="753"/>
    </row>
    <row r="14" spans="1:10" ht="39" customHeight="1">
      <c r="A14" s="745"/>
      <c r="B14" s="746"/>
      <c r="C14" s="749" t="s">
        <v>113</v>
      </c>
      <c r="D14" s="388" t="s">
        <v>336</v>
      </c>
      <c r="E14" s="433">
        <f>入力表!F12</f>
        <v>0</v>
      </c>
      <c r="F14" s="750" t="s">
        <v>19</v>
      </c>
      <c r="G14" s="750"/>
      <c r="H14" s="751">
        <f>入力表!G12</f>
        <v>0</v>
      </c>
      <c r="I14" s="751" t="e">
        <f>IF(入力表!#REF!="","",入力表!#REF!)</f>
        <v>#REF!</v>
      </c>
      <c r="J14" s="751" t="e">
        <f>IF(入力表!#REF!="","",入力表!#REF!)</f>
        <v>#REF!</v>
      </c>
    </row>
    <row r="15" spans="1:10" ht="39" customHeight="1">
      <c r="A15" s="747"/>
      <c r="B15" s="748"/>
      <c r="C15" s="749"/>
      <c r="D15" s="432" t="s">
        <v>114</v>
      </c>
      <c r="E15" s="752">
        <f>入力表!H12</f>
        <v>0</v>
      </c>
      <c r="F15" s="752"/>
      <c r="G15" s="752"/>
      <c r="H15" s="752"/>
      <c r="I15" s="752"/>
      <c r="J15" s="752"/>
    </row>
    <row r="16" spans="1:10" ht="34.5" customHeight="1">
      <c r="A16" s="736" t="s">
        <v>97</v>
      </c>
      <c r="B16" s="737"/>
      <c r="C16" s="738">
        <f>入力表!B19</f>
        <v>0</v>
      </c>
      <c r="D16" s="738"/>
      <c r="E16" s="738"/>
      <c r="F16" s="738"/>
      <c r="G16" s="738"/>
      <c r="H16" s="738"/>
      <c r="I16" s="739"/>
      <c r="J16" s="738"/>
    </row>
    <row r="17" spans="1:12" ht="34.5" customHeight="1">
      <c r="A17" s="736" t="s">
        <v>347</v>
      </c>
      <c r="B17" s="754"/>
      <c r="C17" s="755">
        <f>入力表!B12</f>
        <v>0</v>
      </c>
      <c r="D17" s="756"/>
      <c r="E17" s="757" t="s">
        <v>396</v>
      </c>
      <c r="F17" s="758"/>
      <c r="G17" s="758"/>
      <c r="H17" s="758"/>
      <c r="I17" s="758"/>
      <c r="J17" s="759"/>
    </row>
    <row r="18" spans="1:12" ht="34.5" customHeight="1">
      <c r="A18" s="740" t="s">
        <v>123</v>
      </c>
      <c r="B18" s="741"/>
      <c r="C18" s="96" t="s">
        <v>124</v>
      </c>
      <c r="D18" s="96" t="str">
        <f>IF(入力表!D6="○","可","不可")</f>
        <v>不可</v>
      </c>
      <c r="E18" s="96" t="s">
        <v>125</v>
      </c>
      <c r="F18" s="96" t="str">
        <f>IF(入力表!E6="○","可","不可")</f>
        <v>不可</v>
      </c>
      <c r="G18" s="96" t="s">
        <v>337</v>
      </c>
      <c r="H18" s="96" t="str">
        <f>IF(入力表!F6="○","可","不可")</f>
        <v>不可</v>
      </c>
      <c r="I18" s="741"/>
      <c r="J18" s="742"/>
    </row>
    <row r="19" spans="1:12" ht="34.5" customHeight="1">
      <c r="A19" s="743" t="s">
        <v>115</v>
      </c>
      <c r="B19" s="744"/>
      <c r="C19" s="97"/>
      <c r="D19" s="762">
        <f>I20+I21</f>
        <v>0</v>
      </c>
      <c r="E19" s="763"/>
      <c r="F19" s="763"/>
      <c r="G19" s="763"/>
      <c r="H19" s="392" t="s">
        <v>129</v>
      </c>
      <c r="I19" s="392"/>
      <c r="J19" s="98"/>
      <c r="K19" s="88"/>
    </row>
    <row r="20" spans="1:12" ht="34.5" customHeight="1">
      <c r="A20" s="760"/>
      <c r="B20" s="761"/>
      <c r="C20" s="107" t="s">
        <v>116</v>
      </c>
      <c r="D20" s="482" t="s">
        <v>338</v>
      </c>
      <c r="E20" s="90">
        <f>入力表!Q6</f>
        <v>0</v>
      </c>
      <c r="F20" s="88" t="s">
        <v>117</v>
      </c>
      <c r="G20" s="91">
        <v>20</v>
      </c>
      <c r="H20" s="88" t="s">
        <v>118</v>
      </c>
      <c r="I20" s="90">
        <f>E20*G20</f>
        <v>0</v>
      </c>
      <c r="J20" s="393" t="s">
        <v>119</v>
      </c>
      <c r="K20" s="88"/>
    </row>
    <row r="21" spans="1:12" ht="34.5" customHeight="1">
      <c r="A21" s="760"/>
      <c r="B21" s="761"/>
      <c r="C21" s="108"/>
      <c r="D21" s="92" t="s">
        <v>339</v>
      </c>
      <c r="E21" s="90">
        <f>入力表!R6</f>
        <v>0</v>
      </c>
      <c r="F21" s="88" t="s">
        <v>117</v>
      </c>
      <c r="G21" s="91">
        <v>20</v>
      </c>
      <c r="H21" s="88" t="s">
        <v>118</v>
      </c>
      <c r="I21" s="90">
        <f>E21*G21</f>
        <v>0</v>
      </c>
      <c r="J21" s="393" t="s">
        <v>119</v>
      </c>
    </row>
    <row r="22" spans="1:12" ht="34.5" customHeight="1">
      <c r="A22" s="743" t="s">
        <v>120</v>
      </c>
      <c r="B22" s="764"/>
      <c r="C22" s="102" t="s">
        <v>121</v>
      </c>
      <c r="D22" s="767">
        <f>入力表!T6</f>
        <v>0</v>
      </c>
      <c r="E22" s="768"/>
      <c r="F22" s="768"/>
      <c r="G22" s="768"/>
      <c r="H22" s="768"/>
      <c r="I22" s="768"/>
      <c r="J22" s="769"/>
      <c r="K22" s="88"/>
      <c r="L22" s="88"/>
    </row>
    <row r="23" spans="1:12" ht="34.5" customHeight="1">
      <c r="A23" s="760"/>
      <c r="B23" s="761"/>
      <c r="C23" s="102" t="s">
        <v>3</v>
      </c>
      <c r="D23" s="767">
        <f>入力表!U6</f>
        <v>0</v>
      </c>
      <c r="E23" s="768"/>
      <c r="F23" s="768"/>
      <c r="G23" s="768"/>
      <c r="H23" s="768"/>
      <c r="I23" s="768"/>
      <c r="J23" s="769"/>
      <c r="K23" s="88"/>
      <c r="L23" s="88"/>
    </row>
    <row r="24" spans="1:12" ht="34.5" customHeight="1">
      <c r="A24" s="760"/>
      <c r="B24" s="761"/>
      <c r="C24" s="102" t="s">
        <v>4</v>
      </c>
      <c r="D24" s="767">
        <f>入力表!V6</f>
        <v>0</v>
      </c>
      <c r="E24" s="768"/>
      <c r="F24" s="768"/>
      <c r="G24" s="768"/>
      <c r="H24" s="768"/>
      <c r="I24" s="768"/>
      <c r="J24" s="769"/>
      <c r="K24" s="88"/>
      <c r="L24" s="88"/>
    </row>
    <row r="25" spans="1:12" ht="34.5" customHeight="1">
      <c r="A25" s="765"/>
      <c r="B25" s="766"/>
      <c r="C25" s="394" t="s">
        <v>122</v>
      </c>
      <c r="D25" s="770">
        <f>入力表!W6</f>
        <v>0</v>
      </c>
      <c r="E25" s="768"/>
      <c r="F25" s="768"/>
      <c r="G25" s="768"/>
      <c r="H25" s="768"/>
      <c r="I25" s="768"/>
      <c r="J25" s="769"/>
      <c r="K25" s="88"/>
      <c r="L25" s="88"/>
    </row>
    <row r="26" spans="1:12">
      <c r="A26" s="93"/>
      <c r="B26" s="93"/>
      <c r="C26" s="88"/>
      <c r="D26" s="88"/>
      <c r="E26" s="88"/>
      <c r="F26" s="88"/>
      <c r="G26" s="88"/>
      <c r="H26" s="88"/>
      <c r="I26" s="88"/>
      <c r="J26" s="88"/>
    </row>
    <row r="27" spans="1:12">
      <c r="A27" s="94"/>
      <c r="B27" s="89"/>
      <c r="C27" s="88"/>
      <c r="D27" s="92"/>
      <c r="E27" s="95"/>
      <c r="F27" s="95"/>
      <c r="G27" s="95"/>
      <c r="H27" s="95"/>
      <c r="I27" s="95"/>
      <c r="J27" s="95"/>
    </row>
    <row r="28" spans="1:12">
      <c r="A28" s="94"/>
      <c r="B28" s="89"/>
      <c r="C28" s="88"/>
      <c r="D28" s="95"/>
      <c r="E28" s="95"/>
      <c r="F28" s="95"/>
      <c r="G28" s="95"/>
      <c r="H28" s="95"/>
      <c r="I28" s="95"/>
      <c r="J28" s="95"/>
    </row>
    <row r="29" spans="1:12">
      <c r="A29" s="94"/>
      <c r="B29" s="89"/>
      <c r="C29" s="88"/>
      <c r="D29" s="95"/>
      <c r="E29" s="95"/>
      <c r="F29" s="95"/>
      <c r="G29" s="95"/>
      <c r="H29" s="95"/>
      <c r="I29" s="95"/>
      <c r="J29" s="95"/>
    </row>
    <row r="30" spans="1:12">
      <c r="A30" s="94"/>
      <c r="B30" s="89"/>
      <c r="C30" s="88"/>
      <c r="D30" s="88"/>
      <c r="E30" s="88"/>
      <c r="F30" s="88"/>
      <c r="G30" s="88"/>
      <c r="H30" s="88"/>
      <c r="I30" s="88"/>
      <c r="J30" s="88"/>
    </row>
    <row r="31" spans="1:12">
      <c r="A31" s="94"/>
      <c r="B31" s="89"/>
      <c r="C31" s="88"/>
      <c r="D31" s="88"/>
      <c r="E31" s="88"/>
      <c r="F31" s="88"/>
      <c r="G31" s="88"/>
      <c r="H31" s="88"/>
      <c r="I31" s="88"/>
      <c r="J31" s="88"/>
    </row>
  </sheetData>
  <sheetProtection formatCells="0" formatRows="0"/>
  <mergeCells count="38">
    <mergeCell ref="A19:B21"/>
    <mergeCell ref="D19:G19"/>
    <mergeCell ref="A22:B25"/>
    <mergeCell ref="D22:J22"/>
    <mergeCell ref="D23:J23"/>
    <mergeCell ref="D24:J24"/>
    <mergeCell ref="D25:J25"/>
    <mergeCell ref="A18:B18"/>
    <mergeCell ref="I18:J18"/>
    <mergeCell ref="A13:B15"/>
    <mergeCell ref="C14:C15"/>
    <mergeCell ref="F14:G14"/>
    <mergeCell ref="H14:J14"/>
    <mergeCell ref="E15:J15"/>
    <mergeCell ref="H13:J13"/>
    <mergeCell ref="A17:B17"/>
    <mergeCell ref="C17:D17"/>
    <mergeCell ref="E17:J17"/>
    <mergeCell ref="A11:B11"/>
    <mergeCell ref="C11:J11"/>
    <mergeCell ref="A12:B12"/>
    <mergeCell ref="D12:J12"/>
    <mergeCell ref="A16:B16"/>
    <mergeCell ref="C16:J16"/>
    <mergeCell ref="A1:J1"/>
    <mergeCell ref="A5:B5"/>
    <mergeCell ref="C5:J5"/>
    <mergeCell ref="A6:B6"/>
    <mergeCell ref="C6:J6"/>
    <mergeCell ref="A7:B7"/>
    <mergeCell ref="D7:J7"/>
    <mergeCell ref="A9:B9"/>
    <mergeCell ref="A10:B10"/>
    <mergeCell ref="C9:D9"/>
    <mergeCell ref="E9:J9"/>
    <mergeCell ref="C10:J10"/>
    <mergeCell ref="A8:B8"/>
    <mergeCell ref="C8:J8"/>
  </mergeCells>
  <phoneticPr fontId="2"/>
  <printOptions horizontalCentered="1"/>
  <pageMargins left="0.78740157480314965" right="0.19685039370078741" top="0.39370078740157483" bottom="0.39370078740157483" header="0.19685039370078741" footer="0.19685039370078741"/>
  <pageSetup paperSize="9" scale="86" orientation="portrait" useFirstPageNumber="1"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100" zoomScaleSheetLayoutView="100" workbookViewId="0">
      <selection activeCell="B7" sqref="B7"/>
    </sheetView>
  </sheetViews>
  <sheetFormatPr defaultRowHeight="13.5"/>
  <cols>
    <col min="1" max="1" width="3.625" customWidth="1"/>
    <col min="2" max="2" width="9.125" customWidth="1"/>
    <col min="3" max="3" width="7.125" style="1" customWidth="1"/>
    <col min="4" max="4" width="5.625" style="1" customWidth="1"/>
    <col min="5" max="5" width="19.5" customWidth="1"/>
    <col min="6" max="6" width="5.25" bestFit="1" customWidth="1"/>
    <col min="7" max="7" width="5.625" style="1" customWidth="1"/>
    <col min="8" max="9" width="11.125" customWidth="1"/>
    <col min="10" max="10" width="8.625" style="514" customWidth="1"/>
    <col min="257" max="257" width="3.625" customWidth="1"/>
    <col min="258" max="258" width="9.125" customWidth="1"/>
    <col min="259" max="259" width="7.125" customWidth="1"/>
    <col min="260" max="260" width="5.625" customWidth="1"/>
    <col min="261" max="261" width="19.5" customWidth="1"/>
    <col min="262" max="262" width="5.25" bestFit="1" customWidth="1"/>
    <col min="263" max="263" width="5.625" customWidth="1"/>
    <col min="264" max="265" width="11.125" customWidth="1"/>
    <col min="266" max="266" width="8.625" customWidth="1"/>
    <col min="513" max="513" width="3.625" customWidth="1"/>
    <col min="514" max="514" width="9.125" customWidth="1"/>
    <col min="515" max="515" width="7.125" customWidth="1"/>
    <col min="516" max="516" width="5.625" customWidth="1"/>
    <col min="517" max="517" width="19.5" customWidth="1"/>
    <col min="518" max="518" width="5.25" bestFit="1" customWidth="1"/>
    <col min="519" max="519" width="5.625" customWidth="1"/>
    <col min="520" max="521" width="11.125" customWidth="1"/>
    <col min="522" max="522" width="8.625" customWidth="1"/>
    <col min="769" max="769" width="3.625" customWidth="1"/>
    <col min="770" max="770" width="9.125" customWidth="1"/>
    <col min="771" max="771" width="7.125" customWidth="1"/>
    <col min="772" max="772" width="5.625" customWidth="1"/>
    <col min="773" max="773" width="19.5" customWidth="1"/>
    <col min="774" max="774" width="5.25" bestFit="1" customWidth="1"/>
    <col min="775" max="775" width="5.625" customWidth="1"/>
    <col min="776" max="777" width="11.125" customWidth="1"/>
    <col min="778" max="778" width="8.625" customWidth="1"/>
    <col min="1025" max="1025" width="3.625" customWidth="1"/>
    <col min="1026" max="1026" width="9.125" customWidth="1"/>
    <col min="1027" max="1027" width="7.125" customWidth="1"/>
    <col min="1028" max="1028" width="5.625" customWidth="1"/>
    <col min="1029" max="1029" width="19.5" customWidth="1"/>
    <col min="1030" max="1030" width="5.25" bestFit="1" customWidth="1"/>
    <col min="1031" max="1031" width="5.625" customWidth="1"/>
    <col min="1032" max="1033" width="11.125" customWidth="1"/>
    <col min="1034" max="1034" width="8.625" customWidth="1"/>
    <col min="1281" max="1281" width="3.625" customWidth="1"/>
    <col min="1282" max="1282" width="9.125" customWidth="1"/>
    <col min="1283" max="1283" width="7.125" customWidth="1"/>
    <col min="1284" max="1284" width="5.625" customWidth="1"/>
    <col min="1285" max="1285" width="19.5" customWidth="1"/>
    <col min="1286" max="1286" width="5.25" bestFit="1" customWidth="1"/>
    <col min="1287" max="1287" width="5.625" customWidth="1"/>
    <col min="1288" max="1289" width="11.125" customWidth="1"/>
    <col min="1290" max="1290" width="8.625" customWidth="1"/>
    <col min="1537" max="1537" width="3.625" customWidth="1"/>
    <col min="1538" max="1538" width="9.125" customWidth="1"/>
    <col min="1539" max="1539" width="7.125" customWidth="1"/>
    <col min="1540" max="1540" width="5.625" customWidth="1"/>
    <col min="1541" max="1541" width="19.5" customWidth="1"/>
    <col min="1542" max="1542" width="5.25" bestFit="1" customWidth="1"/>
    <col min="1543" max="1543" width="5.625" customWidth="1"/>
    <col min="1544" max="1545" width="11.125" customWidth="1"/>
    <col min="1546" max="1546" width="8.625" customWidth="1"/>
    <col min="1793" max="1793" width="3.625" customWidth="1"/>
    <col min="1794" max="1794" width="9.125" customWidth="1"/>
    <col min="1795" max="1795" width="7.125" customWidth="1"/>
    <col min="1796" max="1796" width="5.625" customWidth="1"/>
    <col min="1797" max="1797" width="19.5" customWidth="1"/>
    <col min="1798" max="1798" width="5.25" bestFit="1" customWidth="1"/>
    <col min="1799" max="1799" width="5.625" customWidth="1"/>
    <col min="1800" max="1801" width="11.125" customWidth="1"/>
    <col min="1802" max="1802" width="8.625" customWidth="1"/>
    <col min="2049" max="2049" width="3.625" customWidth="1"/>
    <col min="2050" max="2050" width="9.125" customWidth="1"/>
    <col min="2051" max="2051" width="7.125" customWidth="1"/>
    <col min="2052" max="2052" width="5.625" customWidth="1"/>
    <col min="2053" max="2053" width="19.5" customWidth="1"/>
    <col min="2054" max="2054" width="5.25" bestFit="1" customWidth="1"/>
    <col min="2055" max="2055" width="5.625" customWidth="1"/>
    <col min="2056" max="2057" width="11.125" customWidth="1"/>
    <col min="2058" max="2058" width="8.625" customWidth="1"/>
    <col min="2305" max="2305" width="3.625" customWidth="1"/>
    <col min="2306" max="2306" width="9.125" customWidth="1"/>
    <col min="2307" max="2307" width="7.125" customWidth="1"/>
    <col min="2308" max="2308" width="5.625" customWidth="1"/>
    <col min="2309" max="2309" width="19.5" customWidth="1"/>
    <col min="2310" max="2310" width="5.25" bestFit="1" customWidth="1"/>
    <col min="2311" max="2311" width="5.625" customWidth="1"/>
    <col min="2312" max="2313" width="11.125" customWidth="1"/>
    <col min="2314" max="2314" width="8.625" customWidth="1"/>
    <col min="2561" max="2561" width="3.625" customWidth="1"/>
    <col min="2562" max="2562" width="9.125" customWidth="1"/>
    <col min="2563" max="2563" width="7.125" customWidth="1"/>
    <col min="2564" max="2564" width="5.625" customWidth="1"/>
    <col min="2565" max="2565" width="19.5" customWidth="1"/>
    <col min="2566" max="2566" width="5.25" bestFit="1" customWidth="1"/>
    <col min="2567" max="2567" width="5.625" customWidth="1"/>
    <col min="2568" max="2569" width="11.125" customWidth="1"/>
    <col min="2570" max="2570" width="8.625" customWidth="1"/>
    <col min="2817" max="2817" width="3.625" customWidth="1"/>
    <col min="2818" max="2818" width="9.125" customWidth="1"/>
    <col min="2819" max="2819" width="7.125" customWidth="1"/>
    <col min="2820" max="2820" width="5.625" customWidth="1"/>
    <col min="2821" max="2821" width="19.5" customWidth="1"/>
    <col min="2822" max="2822" width="5.25" bestFit="1" customWidth="1"/>
    <col min="2823" max="2823" width="5.625" customWidth="1"/>
    <col min="2824" max="2825" width="11.125" customWidth="1"/>
    <col min="2826" max="2826" width="8.625" customWidth="1"/>
    <col min="3073" max="3073" width="3.625" customWidth="1"/>
    <col min="3074" max="3074" width="9.125" customWidth="1"/>
    <col min="3075" max="3075" width="7.125" customWidth="1"/>
    <col min="3076" max="3076" width="5.625" customWidth="1"/>
    <col min="3077" max="3077" width="19.5" customWidth="1"/>
    <col min="3078" max="3078" width="5.25" bestFit="1" customWidth="1"/>
    <col min="3079" max="3079" width="5.625" customWidth="1"/>
    <col min="3080" max="3081" width="11.125" customWidth="1"/>
    <col min="3082" max="3082" width="8.625" customWidth="1"/>
    <col min="3329" max="3329" width="3.625" customWidth="1"/>
    <col min="3330" max="3330" width="9.125" customWidth="1"/>
    <col min="3331" max="3331" width="7.125" customWidth="1"/>
    <col min="3332" max="3332" width="5.625" customWidth="1"/>
    <col min="3333" max="3333" width="19.5" customWidth="1"/>
    <col min="3334" max="3334" width="5.25" bestFit="1" customWidth="1"/>
    <col min="3335" max="3335" width="5.625" customWidth="1"/>
    <col min="3336" max="3337" width="11.125" customWidth="1"/>
    <col min="3338" max="3338" width="8.625" customWidth="1"/>
    <col min="3585" max="3585" width="3.625" customWidth="1"/>
    <col min="3586" max="3586" width="9.125" customWidth="1"/>
    <col min="3587" max="3587" width="7.125" customWidth="1"/>
    <col min="3588" max="3588" width="5.625" customWidth="1"/>
    <col min="3589" max="3589" width="19.5" customWidth="1"/>
    <col min="3590" max="3590" width="5.25" bestFit="1" customWidth="1"/>
    <col min="3591" max="3591" width="5.625" customWidth="1"/>
    <col min="3592" max="3593" width="11.125" customWidth="1"/>
    <col min="3594" max="3594" width="8.625" customWidth="1"/>
    <col min="3841" max="3841" width="3.625" customWidth="1"/>
    <col min="3842" max="3842" width="9.125" customWidth="1"/>
    <col min="3843" max="3843" width="7.125" customWidth="1"/>
    <col min="3844" max="3844" width="5.625" customWidth="1"/>
    <col min="3845" max="3845" width="19.5" customWidth="1"/>
    <col min="3846" max="3846" width="5.25" bestFit="1" customWidth="1"/>
    <col min="3847" max="3847" width="5.625" customWidth="1"/>
    <col min="3848" max="3849" width="11.125" customWidth="1"/>
    <col min="3850" max="3850" width="8.625" customWidth="1"/>
    <col min="4097" max="4097" width="3.625" customWidth="1"/>
    <col min="4098" max="4098" width="9.125" customWidth="1"/>
    <col min="4099" max="4099" width="7.125" customWidth="1"/>
    <col min="4100" max="4100" width="5.625" customWidth="1"/>
    <col min="4101" max="4101" width="19.5" customWidth="1"/>
    <col min="4102" max="4102" width="5.25" bestFit="1" customWidth="1"/>
    <col min="4103" max="4103" width="5.625" customWidth="1"/>
    <col min="4104" max="4105" width="11.125" customWidth="1"/>
    <col min="4106" max="4106" width="8.625" customWidth="1"/>
    <col min="4353" max="4353" width="3.625" customWidth="1"/>
    <col min="4354" max="4354" width="9.125" customWidth="1"/>
    <col min="4355" max="4355" width="7.125" customWidth="1"/>
    <col min="4356" max="4356" width="5.625" customWidth="1"/>
    <col min="4357" max="4357" width="19.5" customWidth="1"/>
    <col min="4358" max="4358" width="5.25" bestFit="1" customWidth="1"/>
    <col min="4359" max="4359" width="5.625" customWidth="1"/>
    <col min="4360" max="4361" width="11.125" customWidth="1"/>
    <col min="4362" max="4362" width="8.625" customWidth="1"/>
    <col min="4609" max="4609" width="3.625" customWidth="1"/>
    <col min="4610" max="4610" width="9.125" customWidth="1"/>
    <col min="4611" max="4611" width="7.125" customWidth="1"/>
    <col min="4612" max="4612" width="5.625" customWidth="1"/>
    <col min="4613" max="4613" width="19.5" customWidth="1"/>
    <col min="4614" max="4614" width="5.25" bestFit="1" customWidth="1"/>
    <col min="4615" max="4615" width="5.625" customWidth="1"/>
    <col min="4616" max="4617" width="11.125" customWidth="1"/>
    <col min="4618" max="4618" width="8.625" customWidth="1"/>
    <col min="4865" max="4865" width="3.625" customWidth="1"/>
    <col min="4866" max="4866" width="9.125" customWidth="1"/>
    <col min="4867" max="4867" width="7.125" customWidth="1"/>
    <col min="4868" max="4868" width="5.625" customWidth="1"/>
    <col min="4869" max="4869" width="19.5" customWidth="1"/>
    <col min="4870" max="4870" width="5.25" bestFit="1" customWidth="1"/>
    <col min="4871" max="4871" width="5.625" customWidth="1"/>
    <col min="4872" max="4873" width="11.125" customWidth="1"/>
    <col min="4874" max="4874" width="8.625" customWidth="1"/>
    <col min="5121" max="5121" width="3.625" customWidth="1"/>
    <col min="5122" max="5122" width="9.125" customWidth="1"/>
    <col min="5123" max="5123" width="7.125" customWidth="1"/>
    <col min="5124" max="5124" width="5.625" customWidth="1"/>
    <col min="5125" max="5125" width="19.5" customWidth="1"/>
    <col min="5126" max="5126" width="5.25" bestFit="1" customWidth="1"/>
    <col min="5127" max="5127" width="5.625" customWidth="1"/>
    <col min="5128" max="5129" width="11.125" customWidth="1"/>
    <col min="5130" max="5130" width="8.625" customWidth="1"/>
    <col min="5377" max="5377" width="3.625" customWidth="1"/>
    <col min="5378" max="5378" width="9.125" customWidth="1"/>
    <col min="5379" max="5379" width="7.125" customWidth="1"/>
    <col min="5380" max="5380" width="5.625" customWidth="1"/>
    <col min="5381" max="5381" width="19.5" customWidth="1"/>
    <col min="5382" max="5382" width="5.25" bestFit="1" customWidth="1"/>
    <col min="5383" max="5383" width="5.625" customWidth="1"/>
    <col min="5384" max="5385" width="11.125" customWidth="1"/>
    <col min="5386" max="5386" width="8.625" customWidth="1"/>
    <col min="5633" max="5633" width="3.625" customWidth="1"/>
    <col min="5634" max="5634" width="9.125" customWidth="1"/>
    <col min="5635" max="5635" width="7.125" customWidth="1"/>
    <col min="5636" max="5636" width="5.625" customWidth="1"/>
    <col min="5637" max="5637" width="19.5" customWidth="1"/>
    <col min="5638" max="5638" width="5.25" bestFit="1" customWidth="1"/>
    <col min="5639" max="5639" width="5.625" customWidth="1"/>
    <col min="5640" max="5641" width="11.125" customWidth="1"/>
    <col min="5642" max="5642" width="8.625" customWidth="1"/>
    <col min="5889" max="5889" width="3.625" customWidth="1"/>
    <col min="5890" max="5890" width="9.125" customWidth="1"/>
    <col min="5891" max="5891" width="7.125" customWidth="1"/>
    <col min="5892" max="5892" width="5.625" customWidth="1"/>
    <col min="5893" max="5893" width="19.5" customWidth="1"/>
    <col min="5894" max="5894" width="5.25" bestFit="1" customWidth="1"/>
    <col min="5895" max="5895" width="5.625" customWidth="1"/>
    <col min="5896" max="5897" width="11.125" customWidth="1"/>
    <col min="5898" max="5898" width="8.625" customWidth="1"/>
    <col min="6145" max="6145" width="3.625" customWidth="1"/>
    <col min="6146" max="6146" width="9.125" customWidth="1"/>
    <col min="6147" max="6147" width="7.125" customWidth="1"/>
    <col min="6148" max="6148" width="5.625" customWidth="1"/>
    <col min="6149" max="6149" width="19.5" customWidth="1"/>
    <col min="6150" max="6150" width="5.25" bestFit="1" customWidth="1"/>
    <col min="6151" max="6151" width="5.625" customWidth="1"/>
    <col min="6152" max="6153" width="11.125" customWidth="1"/>
    <col min="6154" max="6154" width="8.625" customWidth="1"/>
    <col min="6401" max="6401" width="3.625" customWidth="1"/>
    <col min="6402" max="6402" width="9.125" customWidth="1"/>
    <col min="6403" max="6403" width="7.125" customWidth="1"/>
    <col min="6404" max="6404" width="5.625" customWidth="1"/>
    <col min="6405" max="6405" width="19.5" customWidth="1"/>
    <col min="6406" max="6406" width="5.25" bestFit="1" customWidth="1"/>
    <col min="6407" max="6407" width="5.625" customWidth="1"/>
    <col min="6408" max="6409" width="11.125" customWidth="1"/>
    <col min="6410" max="6410" width="8.625" customWidth="1"/>
    <col min="6657" max="6657" width="3.625" customWidth="1"/>
    <col min="6658" max="6658" width="9.125" customWidth="1"/>
    <col min="6659" max="6659" width="7.125" customWidth="1"/>
    <col min="6660" max="6660" width="5.625" customWidth="1"/>
    <col min="6661" max="6661" width="19.5" customWidth="1"/>
    <col min="6662" max="6662" width="5.25" bestFit="1" customWidth="1"/>
    <col min="6663" max="6663" width="5.625" customWidth="1"/>
    <col min="6664" max="6665" width="11.125" customWidth="1"/>
    <col min="6666" max="6666" width="8.625" customWidth="1"/>
    <col min="6913" max="6913" width="3.625" customWidth="1"/>
    <col min="6914" max="6914" width="9.125" customWidth="1"/>
    <col min="6915" max="6915" width="7.125" customWidth="1"/>
    <col min="6916" max="6916" width="5.625" customWidth="1"/>
    <col min="6917" max="6917" width="19.5" customWidth="1"/>
    <col min="6918" max="6918" width="5.25" bestFit="1" customWidth="1"/>
    <col min="6919" max="6919" width="5.625" customWidth="1"/>
    <col min="6920" max="6921" width="11.125" customWidth="1"/>
    <col min="6922" max="6922" width="8.625" customWidth="1"/>
    <col min="7169" max="7169" width="3.625" customWidth="1"/>
    <col min="7170" max="7170" width="9.125" customWidth="1"/>
    <col min="7171" max="7171" width="7.125" customWidth="1"/>
    <col min="7172" max="7172" width="5.625" customWidth="1"/>
    <col min="7173" max="7173" width="19.5" customWidth="1"/>
    <col min="7174" max="7174" width="5.25" bestFit="1" customWidth="1"/>
    <col min="7175" max="7175" width="5.625" customWidth="1"/>
    <col min="7176" max="7177" width="11.125" customWidth="1"/>
    <col min="7178" max="7178" width="8.625" customWidth="1"/>
    <col min="7425" max="7425" width="3.625" customWidth="1"/>
    <col min="7426" max="7426" width="9.125" customWidth="1"/>
    <col min="7427" max="7427" width="7.125" customWidth="1"/>
    <col min="7428" max="7428" width="5.625" customWidth="1"/>
    <col min="7429" max="7429" width="19.5" customWidth="1"/>
    <col min="7430" max="7430" width="5.25" bestFit="1" customWidth="1"/>
    <col min="7431" max="7431" width="5.625" customWidth="1"/>
    <col min="7432" max="7433" width="11.125" customWidth="1"/>
    <col min="7434" max="7434" width="8.625" customWidth="1"/>
    <col min="7681" max="7681" width="3.625" customWidth="1"/>
    <col min="7682" max="7682" width="9.125" customWidth="1"/>
    <col min="7683" max="7683" width="7.125" customWidth="1"/>
    <col min="7684" max="7684" width="5.625" customWidth="1"/>
    <col min="7685" max="7685" width="19.5" customWidth="1"/>
    <col min="7686" max="7686" width="5.25" bestFit="1" customWidth="1"/>
    <col min="7687" max="7687" width="5.625" customWidth="1"/>
    <col min="7688" max="7689" width="11.125" customWidth="1"/>
    <col min="7690" max="7690" width="8.625" customWidth="1"/>
    <col min="7937" max="7937" width="3.625" customWidth="1"/>
    <col min="7938" max="7938" width="9.125" customWidth="1"/>
    <col min="7939" max="7939" width="7.125" customWidth="1"/>
    <col min="7940" max="7940" width="5.625" customWidth="1"/>
    <col min="7941" max="7941" width="19.5" customWidth="1"/>
    <col min="7942" max="7942" width="5.25" bestFit="1" customWidth="1"/>
    <col min="7943" max="7943" width="5.625" customWidth="1"/>
    <col min="7944" max="7945" width="11.125" customWidth="1"/>
    <col min="7946" max="7946" width="8.625" customWidth="1"/>
    <col min="8193" max="8193" width="3.625" customWidth="1"/>
    <col min="8194" max="8194" width="9.125" customWidth="1"/>
    <col min="8195" max="8195" width="7.125" customWidth="1"/>
    <col min="8196" max="8196" width="5.625" customWidth="1"/>
    <col min="8197" max="8197" width="19.5" customWidth="1"/>
    <col min="8198" max="8198" width="5.25" bestFit="1" customWidth="1"/>
    <col min="8199" max="8199" width="5.625" customWidth="1"/>
    <col min="8200" max="8201" width="11.125" customWidth="1"/>
    <col min="8202" max="8202" width="8.625" customWidth="1"/>
    <col min="8449" max="8449" width="3.625" customWidth="1"/>
    <col min="8450" max="8450" width="9.125" customWidth="1"/>
    <col min="8451" max="8451" width="7.125" customWidth="1"/>
    <col min="8452" max="8452" width="5.625" customWidth="1"/>
    <col min="8453" max="8453" width="19.5" customWidth="1"/>
    <col min="8454" max="8454" width="5.25" bestFit="1" customWidth="1"/>
    <col min="8455" max="8455" width="5.625" customWidth="1"/>
    <col min="8456" max="8457" width="11.125" customWidth="1"/>
    <col min="8458" max="8458" width="8.625" customWidth="1"/>
    <col min="8705" max="8705" width="3.625" customWidth="1"/>
    <col min="8706" max="8706" width="9.125" customWidth="1"/>
    <col min="8707" max="8707" width="7.125" customWidth="1"/>
    <col min="8708" max="8708" width="5.625" customWidth="1"/>
    <col min="8709" max="8709" width="19.5" customWidth="1"/>
    <col min="8710" max="8710" width="5.25" bestFit="1" customWidth="1"/>
    <col min="8711" max="8711" width="5.625" customWidth="1"/>
    <col min="8712" max="8713" width="11.125" customWidth="1"/>
    <col min="8714" max="8714" width="8.625" customWidth="1"/>
    <col min="8961" max="8961" width="3.625" customWidth="1"/>
    <col min="8962" max="8962" width="9.125" customWidth="1"/>
    <col min="8963" max="8963" width="7.125" customWidth="1"/>
    <col min="8964" max="8964" width="5.625" customWidth="1"/>
    <col min="8965" max="8965" width="19.5" customWidth="1"/>
    <col min="8966" max="8966" width="5.25" bestFit="1" customWidth="1"/>
    <col min="8967" max="8967" width="5.625" customWidth="1"/>
    <col min="8968" max="8969" width="11.125" customWidth="1"/>
    <col min="8970" max="8970" width="8.625" customWidth="1"/>
    <col min="9217" max="9217" width="3.625" customWidth="1"/>
    <col min="9218" max="9218" width="9.125" customWidth="1"/>
    <col min="9219" max="9219" width="7.125" customWidth="1"/>
    <col min="9220" max="9220" width="5.625" customWidth="1"/>
    <col min="9221" max="9221" width="19.5" customWidth="1"/>
    <col min="9222" max="9222" width="5.25" bestFit="1" customWidth="1"/>
    <col min="9223" max="9223" width="5.625" customWidth="1"/>
    <col min="9224" max="9225" width="11.125" customWidth="1"/>
    <col min="9226" max="9226" width="8.625" customWidth="1"/>
    <col min="9473" max="9473" width="3.625" customWidth="1"/>
    <col min="9474" max="9474" width="9.125" customWidth="1"/>
    <col min="9475" max="9475" width="7.125" customWidth="1"/>
    <col min="9476" max="9476" width="5.625" customWidth="1"/>
    <col min="9477" max="9477" width="19.5" customWidth="1"/>
    <col min="9478" max="9478" width="5.25" bestFit="1" customWidth="1"/>
    <col min="9479" max="9479" width="5.625" customWidth="1"/>
    <col min="9480" max="9481" width="11.125" customWidth="1"/>
    <col min="9482" max="9482" width="8.625" customWidth="1"/>
    <col min="9729" max="9729" width="3.625" customWidth="1"/>
    <col min="9730" max="9730" width="9.125" customWidth="1"/>
    <col min="9731" max="9731" width="7.125" customWidth="1"/>
    <col min="9732" max="9732" width="5.625" customWidth="1"/>
    <col min="9733" max="9733" width="19.5" customWidth="1"/>
    <col min="9734" max="9734" width="5.25" bestFit="1" customWidth="1"/>
    <col min="9735" max="9735" width="5.625" customWidth="1"/>
    <col min="9736" max="9737" width="11.125" customWidth="1"/>
    <col min="9738" max="9738" width="8.625" customWidth="1"/>
    <col min="9985" max="9985" width="3.625" customWidth="1"/>
    <col min="9986" max="9986" width="9.125" customWidth="1"/>
    <col min="9987" max="9987" width="7.125" customWidth="1"/>
    <col min="9988" max="9988" width="5.625" customWidth="1"/>
    <col min="9989" max="9989" width="19.5" customWidth="1"/>
    <col min="9990" max="9990" width="5.25" bestFit="1" customWidth="1"/>
    <col min="9991" max="9991" width="5.625" customWidth="1"/>
    <col min="9992" max="9993" width="11.125" customWidth="1"/>
    <col min="9994" max="9994" width="8.625" customWidth="1"/>
    <col min="10241" max="10241" width="3.625" customWidth="1"/>
    <col min="10242" max="10242" width="9.125" customWidth="1"/>
    <col min="10243" max="10243" width="7.125" customWidth="1"/>
    <col min="10244" max="10244" width="5.625" customWidth="1"/>
    <col min="10245" max="10245" width="19.5" customWidth="1"/>
    <col min="10246" max="10246" width="5.25" bestFit="1" customWidth="1"/>
    <col min="10247" max="10247" width="5.625" customWidth="1"/>
    <col min="10248" max="10249" width="11.125" customWidth="1"/>
    <col min="10250" max="10250" width="8.625" customWidth="1"/>
    <col min="10497" max="10497" width="3.625" customWidth="1"/>
    <col min="10498" max="10498" width="9.125" customWidth="1"/>
    <col min="10499" max="10499" width="7.125" customWidth="1"/>
    <col min="10500" max="10500" width="5.625" customWidth="1"/>
    <col min="10501" max="10501" width="19.5" customWidth="1"/>
    <col min="10502" max="10502" width="5.25" bestFit="1" customWidth="1"/>
    <col min="10503" max="10503" width="5.625" customWidth="1"/>
    <col min="10504" max="10505" width="11.125" customWidth="1"/>
    <col min="10506" max="10506" width="8.625" customWidth="1"/>
    <col min="10753" max="10753" width="3.625" customWidth="1"/>
    <col min="10754" max="10754" width="9.125" customWidth="1"/>
    <col min="10755" max="10755" width="7.125" customWidth="1"/>
    <col min="10756" max="10756" width="5.625" customWidth="1"/>
    <col min="10757" max="10757" width="19.5" customWidth="1"/>
    <col min="10758" max="10758" width="5.25" bestFit="1" customWidth="1"/>
    <col min="10759" max="10759" width="5.625" customWidth="1"/>
    <col min="10760" max="10761" width="11.125" customWidth="1"/>
    <col min="10762" max="10762" width="8.625" customWidth="1"/>
    <col min="11009" max="11009" width="3.625" customWidth="1"/>
    <col min="11010" max="11010" width="9.125" customWidth="1"/>
    <col min="11011" max="11011" width="7.125" customWidth="1"/>
    <col min="11012" max="11012" width="5.625" customWidth="1"/>
    <col min="11013" max="11013" width="19.5" customWidth="1"/>
    <col min="11014" max="11014" width="5.25" bestFit="1" customWidth="1"/>
    <col min="11015" max="11015" width="5.625" customWidth="1"/>
    <col min="11016" max="11017" width="11.125" customWidth="1"/>
    <col min="11018" max="11018" width="8.625" customWidth="1"/>
    <col min="11265" max="11265" width="3.625" customWidth="1"/>
    <col min="11266" max="11266" width="9.125" customWidth="1"/>
    <col min="11267" max="11267" width="7.125" customWidth="1"/>
    <col min="11268" max="11268" width="5.625" customWidth="1"/>
    <col min="11269" max="11269" width="19.5" customWidth="1"/>
    <col min="11270" max="11270" width="5.25" bestFit="1" customWidth="1"/>
    <col min="11271" max="11271" width="5.625" customWidth="1"/>
    <col min="11272" max="11273" width="11.125" customWidth="1"/>
    <col min="11274" max="11274" width="8.625" customWidth="1"/>
    <col min="11521" max="11521" width="3.625" customWidth="1"/>
    <col min="11522" max="11522" width="9.125" customWidth="1"/>
    <col min="11523" max="11523" width="7.125" customWidth="1"/>
    <col min="11524" max="11524" width="5.625" customWidth="1"/>
    <col min="11525" max="11525" width="19.5" customWidth="1"/>
    <col min="11526" max="11526" width="5.25" bestFit="1" customWidth="1"/>
    <col min="11527" max="11527" width="5.625" customWidth="1"/>
    <col min="11528" max="11529" width="11.125" customWidth="1"/>
    <col min="11530" max="11530" width="8.625" customWidth="1"/>
    <col min="11777" max="11777" width="3.625" customWidth="1"/>
    <col min="11778" max="11778" width="9.125" customWidth="1"/>
    <col min="11779" max="11779" width="7.125" customWidth="1"/>
    <col min="11780" max="11780" width="5.625" customWidth="1"/>
    <col min="11781" max="11781" width="19.5" customWidth="1"/>
    <col min="11782" max="11782" width="5.25" bestFit="1" customWidth="1"/>
    <col min="11783" max="11783" width="5.625" customWidth="1"/>
    <col min="11784" max="11785" width="11.125" customWidth="1"/>
    <col min="11786" max="11786" width="8.625" customWidth="1"/>
    <col min="12033" max="12033" width="3.625" customWidth="1"/>
    <col min="12034" max="12034" width="9.125" customWidth="1"/>
    <col min="12035" max="12035" width="7.125" customWidth="1"/>
    <col min="12036" max="12036" width="5.625" customWidth="1"/>
    <col min="12037" max="12037" width="19.5" customWidth="1"/>
    <col min="12038" max="12038" width="5.25" bestFit="1" customWidth="1"/>
    <col min="12039" max="12039" width="5.625" customWidth="1"/>
    <col min="12040" max="12041" width="11.125" customWidth="1"/>
    <col min="12042" max="12042" width="8.625" customWidth="1"/>
    <col min="12289" max="12289" width="3.625" customWidth="1"/>
    <col min="12290" max="12290" width="9.125" customWidth="1"/>
    <col min="12291" max="12291" width="7.125" customWidth="1"/>
    <col min="12292" max="12292" width="5.625" customWidth="1"/>
    <col min="12293" max="12293" width="19.5" customWidth="1"/>
    <col min="12294" max="12294" width="5.25" bestFit="1" customWidth="1"/>
    <col min="12295" max="12295" width="5.625" customWidth="1"/>
    <col min="12296" max="12297" width="11.125" customWidth="1"/>
    <col min="12298" max="12298" width="8.625" customWidth="1"/>
    <col min="12545" max="12545" width="3.625" customWidth="1"/>
    <col min="12546" max="12546" width="9.125" customWidth="1"/>
    <col min="12547" max="12547" width="7.125" customWidth="1"/>
    <col min="12548" max="12548" width="5.625" customWidth="1"/>
    <col min="12549" max="12549" width="19.5" customWidth="1"/>
    <col min="12550" max="12550" width="5.25" bestFit="1" customWidth="1"/>
    <col min="12551" max="12551" width="5.625" customWidth="1"/>
    <col min="12552" max="12553" width="11.125" customWidth="1"/>
    <col min="12554" max="12554" width="8.625" customWidth="1"/>
    <col min="12801" max="12801" width="3.625" customWidth="1"/>
    <col min="12802" max="12802" width="9.125" customWidth="1"/>
    <col min="12803" max="12803" width="7.125" customWidth="1"/>
    <col min="12804" max="12804" width="5.625" customWidth="1"/>
    <col min="12805" max="12805" width="19.5" customWidth="1"/>
    <col min="12806" max="12806" width="5.25" bestFit="1" customWidth="1"/>
    <col min="12807" max="12807" width="5.625" customWidth="1"/>
    <col min="12808" max="12809" width="11.125" customWidth="1"/>
    <col min="12810" max="12810" width="8.625" customWidth="1"/>
    <col min="13057" max="13057" width="3.625" customWidth="1"/>
    <col min="13058" max="13058" width="9.125" customWidth="1"/>
    <col min="13059" max="13059" width="7.125" customWidth="1"/>
    <col min="13060" max="13060" width="5.625" customWidth="1"/>
    <col min="13061" max="13061" width="19.5" customWidth="1"/>
    <col min="13062" max="13062" width="5.25" bestFit="1" customWidth="1"/>
    <col min="13063" max="13063" width="5.625" customWidth="1"/>
    <col min="13064" max="13065" width="11.125" customWidth="1"/>
    <col min="13066" max="13066" width="8.625" customWidth="1"/>
    <col min="13313" max="13313" width="3.625" customWidth="1"/>
    <col min="13314" max="13314" width="9.125" customWidth="1"/>
    <col min="13315" max="13315" width="7.125" customWidth="1"/>
    <col min="13316" max="13316" width="5.625" customWidth="1"/>
    <col min="13317" max="13317" width="19.5" customWidth="1"/>
    <col min="13318" max="13318" width="5.25" bestFit="1" customWidth="1"/>
    <col min="13319" max="13319" width="5.625" customWidth="1"/>
    <col min="13320" max="13321" width="11.125" customWidth="1"/>
    <col min="13322" max="13322" width="8.625" customWidth="1"/>
    <col min="13569" max="13569" width="3.625" customWidth="1"/>
    <col min="13570" max="13570" width="9.125" customWidth="1"/>
    <col min="13571" max="13571" width="7.125" customWidth="1"/>
    <col min="13572" max="13572" width="5.625" customWidth="1"/>
    <col min="13573" max="13573" width="19.5" customWidth="1"/>
    <col min="13574" max="13574" width="5.25" bestFit="1" customWidth="1"/>
    <col min="13575" max="13575" width="5.625" customWidth="1"/>
    <col min="13576" max="13577" width="11.125" customWidth="1"/>
    <col min="13578" max="13578" width="8.625" customWidth="1"/>
    <col min="13825" max="13825" width="3.625" customWidth="1"/>
    <col min="13826" max="13826" width="9.125" customWidth="1"/>
    <col min="13827" max="13827" width="7.125" customWidth="1"/>
    <col min="13828" max="13828" width="5.625" customWidth="1"/>
    <col min="13829" max="13829" width="19.5" customWidth="1"/>
    <col min="13830" max="13830" width="5.25" bestFit="1" customWidth="1"/>
    <col min="13831" max="13831" width="5.625" customWidth="1"/>
    <col min="13832" max="13833" width="11.125" customWidth="1"/>
    <col min="13834" max="13834" width="8.625" customWidth="1"/>
    <col min="14081" max="14081" width="3.625" customWidth="1"/>
    <col min="14082" max="14082" width="9.125" customWidth="1"/>
    <col min="14083" max="14083" width="7.125" customWidth="1"/>
    <col min="14084" max="14084" width="5.625" customWidth="1"/>
    <col min="14085" max="14085" width="19.5" customWidth="1"/>
    <col min="14086" max="14086" width="5.25" bestFit="1" customWidth="1"/>
    <col min="14087" max="14087" width="5.625" customWidth="1"/>
    <col min="14088" max="14089" width="11.125" customWidth="1"/>
    <col min="14090" max="14090" width="8.625" customWidth="1"/>
    <col min="14337" max="14337" width="3.625" customWidth="1"/>
    <col min="14338" max="14338" width="9.125" customWidth="1"/>
    <col min="14339" max="14339" width="7.125" customWidth="1"/>
    <col min="14340" max="14340" width="5.625" customWidth="1"/>
    <col min="14341" max="14341" width="19.5" customWidth="1"/>
    <col min="14342" max="14342" width="5.25" bestFit="1" customWidth="1"/>
    <col min="14343" max="14343" width="5.625" customWidth="1"/>
    <col min="14344" max="14345" width="11.125" customWidth="1"/>
    <col min="14346" max="14346" width="8.625" customWidth="1"/>
    <col min="14593" max="14593" width="3.625" customWidth="1"/>
    <col min="14594" max="14594" width="9.125" customWidth="1"/>
    <col min="14595" max="14595" width="7.125" customWidth="1"/>
    <col min="14596" max="14596" width="5.625" customWidth="1"/>
    <col min="14597" max="14597" width="19.5" customWidth="1"/>
    <col min="14598" max="14598" width="5.25" bestFit="1" customWidth="1"/>
    <col min="14599" max="14599" width="5.625" customWidth="1"/>
    <col min="14600" max="14601" width="11.125" customWidth="1"/>
    <col min="14602" max="14602" width="8.625" customWidth="1"/>
    <col min="14849" max="14849" width="3.625" customWidth="1"/>
    <col min="14850" max="14850" width="9.125" customWidth="1"/>
    <col min="14851" max="14851" width="7.125" customWidth="1"/>
    <col min="14852" max="14852" width="5.625" customWidth="1"/>
    <col min="14853" max="14853" width="19.5" customWidth="1"/>
    <col min="14854" max="14854" width="5.25" bestFit="1" customWidth="1"/>
    <col min="14855" max="14855" width="5.625" customWidth="1"/>
    <col min="14856" max="14857" width="11.125" customWidth="1"/>
    <col min="14858" max="14858" width="8.625" customWidth="1"/>
    <col min="15105" max="15105" width="3.625" customWidth="1"/>
    <col min="15106" max="15106" width="9.125" customWidth="1"/>
    <col min="15107" max="15107" width="7.125" customWidth="1"/>
    <col min="15108" max="15108" width="5.625" customWidth="1"/>
    <col min="15109" max="15109" width="19.5" customWidth="1"/>
    <col min="15110" max="15110" width="5.25" bestFit="1" customWidth="1"/>
    <col min="15111" max="15111" width="5.625" customWidth="1"/>
    <col min="15112" max="15113" width="11.125" customWidth="1"/>
    <col min="15114" max="15114" width="8.625" customWidth="1"/>
    <col min="15361" max="15361" width="3.625" customWidth="1"/>
    <col min="15362" max="15362" width="9.125" customWidth="1"/>
    <col min="15363" max="15363" width="7.125" customWidth="1"/>
    <col min="15364" max="15364" width="5.625" customWidth="1"/>
    <col min="15365" max="15365" width="19.5" customWidth="1"/>
    <col min="15366" max="15366" width="5.25" bestFit="1" customWidth="1"/>
    <col min="15367" max="15367" width="5.625" customWidth="1"/>
    <col min="15368" max="15369" width="11.125" customWidth="1"/>
    <col min="15370" max="15370" width="8.625" customWidth="1"/>
    <col min="15617" max="15617" width="3.625" customWidth="1"/>
    <col min="15618" max="15618" width="9.125" customWidth="1"/>
    <col min="15619" max="15619" width="7.125" customWidth="1"/>
    <col min="15620" max="15620" width="5.625" customWidth="1"/>
    <col min="15621" max="15621" width="19.5" customWidth="1"/>
    <col min="15622" max="15622" width="5.25" bestFit="1" customWidth="1"/>
    <col min="15623" max="15623" width="5.625" customWidth="1"/>
    <col min="15624" max="15625" width="11.125" customWidth="1"/>
    <col min="15626" max="15626" width="8.625" customWidth="1"/>
    <col min="15873" max="15873" width="3.625" customWidth="1"/>
    <col min="15874" max="15874" width="9.125" customWidth="1"/>
    <col min="15875" max="15875" width="7.125" customWidth="1"/>
    <col min="15876" max="15876" width="5.625" customWidth="1"/>
    <col min="15877" max="15877" width="19.5" customWidth="1"/>
    <col min="15878" max="15878" width="5.25" bestFit="1" customWidth="1"/>
    <col min="15879" max="15879" width="5.625" customWidth="1"/>
    <col min="15880" max="15881" width="11.125" customWidth="1"/>
    <col min="15882" max="15882" width="8.625" customWidth="1"/>
    <col min="16129" max="16129" width="3.625" customWidth="1"/>
    <col min="16130" max="16130" width="9.125" customWidth="1"/>
    <col min="16131" max="16131" width="7.125" customWidth="1"/>
    <col min="16132" max="16132" width="5.625" customWidth="1"/>
    <col min="16133" max="16133" width="19.5" customWidth="1"/>
    <col min="16134" max="16134" width="5.25" bestFit="1" customWidth="1"/>
    <col min="16135" max="16135" width="5.625" customWidth="1"/>
    <col min="16136" max="16137" width="11.125" customWidth="1"/>
    <col min="16138" max="16138" width="8.625" customWidth="1"/>
  </cols>
  <sheetData>
    <row r="1" spans="1:10" ht="17.25">
      <c r="A1" s="2" t="s">
        <v>397</v>
      </c>
      <c r="D1" s="5" t="s">
        <v>395</v>
      </c>
    </row>
    <row r="2" spans="1:10" ht="17.25">
      <c r="A2" s="2"/>
      <c r="B2" s="71"/>
      <c r="C2" s="5"/>
    </row>
    <row r="3" spans="1:10" ht="21" customHeight="1" thickBot="1">
      <c r="B3" s="71" t="s">
        <v>363</v>
      </c>
      <c r="C3" s="5" t="str">
        <f>入力表!B6</f>
        <v>女性向け委託訓練（eラーニング）</v>
      </c>
      <c r="F3" t="s">
        <v>317</v>
      </c>
      <c r="H3">
        <f>入力表!G6</f>
        <v>0</v>
      </c>
    </row>
    <row r="4" spans="1:10" ht="48.75" thickBot="1">
      <c r="B4" s="515" t="s">
        <v>418</v>
      </c>
      <c r="C4" s="516" t="s">
        <v>364</v>
      </c>
      <c r="D4" s="517" t="s">
        <v>365</v>
      </c>
      <c r="E4" s="516" t="s">
        <v>366</v>
      </c>
      <c r="F4" s="516" t="s">
        <v>367</v>
      </c>
      <c r="G4" s="517" t="s">
        <v>368</v>
      </c>
      <c r="H4" s="516" t="s">
        <v>369</v>
      </c>
      <c r="I4" s="518" t="s">
        <v>370</v>
      </c>
      <c r="J4" s="519" t="s">
        <v>371</v>
      </c>
    </row>
    <row r="5" spans="1:10" ht="21.95" customHeight="1">
      <c r="A5" s="771" t="s">
        <v>372</v>
      </c>
      <c r="B5" s="549" t="s">
        <v>419</v>
      </c>
      <c r="C5" s="520" t="s">
        <v>373</v>
      </c>
      <c r="D5" s="520" t="s">
        <v>374</v>
      </c>
      <c r="E5" s="521"/>
      <c r="F5" s="521">
        <v>30</v>
      </c>
      <c r="G5" s="520" t="s">
        <v>374</v>
      </c>
      <c r="H5" s="521"/>
      <c r="I5" s="522" t="s">
        <v>375</v>
      </c>
      <c r="J5" s="523">
        <v>50.2</v>
      </c>
    </row>
    <row r="6" spans="1:10" ht="21.95" customHeight="1" thickBot="1">
      <c r="A6" s="771"/>
      <c r="B6" s="550" t="s">
        <v>420</v>
      </c>
      <c r="C6" s="524" t="s">
        <v>373</v>
      </c>
      <c r="D6" s="524" t="s">
        <v>376</v>
      </c>
      <c r="E6" s="525" t="s">
        <v>377</v>
      </c>
      <c r="F6" s="525">
        <v>30</v>
      </c>
      <c r="G6" s="524" t="s">
        <v>376</v>
      </c>
      <c r="H6" s="525" t="s">
        <v>378</v>
      </c>
      <c r="I6" s="526" t="s">
        <v>375</v>
      </c>
      <c r="J6" s="527">
        <v>48.6</v>
      </c>
    </row>
    <row r="7" spans="1:10" ht="23.1" customHeight="1" thickTop="1">
      <c r="B7" s="528"/>
      <c r="C7" s="529"/>
      <c r="D7" s="529"/>
      <c r="E7" s="530"/>
      <c r="F7" s="530"/>
      <c r="G7" s="529"/>
      <c r="H7" s="530"/>
      <c r="I7" s="531"/>
      <c r="J7" s="532"/>
    </row>
    <row r="8" spans="1:10" ht="23.1" customHeight="1">
      <c r="B8" s="533"/>
      <c r="C8" s="534"/>
      <c r="D8" s="535"/>
      <c r="E8" s="536"/>
      <c r="F8" s="536"/>
      <c r="G8" s="535"/>
      <c r="H8" s="536"/>
      <c r="I8" s="537"/>
      <c r="J8" s="538"/>
    </row>
    <row r="9" spans="1:10" ht="23.1" customHeight="1">
      <c r="B9" s="533"/>
      <c r="C9" s="534"/>
      <c r="D9" s="534"/>
      <c r="E9" s="539"/>
      <c r="F9" s="540"/>
      <c r="G9" s="534"/>
      <c r="H9" s="539"/>
      <c r="I9" s="541"/>
      <c r="J9" s="538"/>
    </row>
    <row r="10" spans="1:10" ht="23.1" customHeight="1">
      <c r="B10" s="533"/>
      <c r="C10" s="534"/>
      <c r="D10" s="534"/>
      <c r="E10" s="539"/>
      <c r="F10" s="540"/>
      <c r="G10" s="534"/>
      <c r="H10" s="539"/>
      <c r="I10" s="541"/>
      <c r="J10" s="538"/>
    </row>
    <row r="11" spans="1:10" ht="23.1" customHeight="1">
      <c r="B11" s="533"/>
      <c r="C11" s="534"/>
      <c r="D11" s="534"/>
      <c r="E11" s="539"/>
      <c r="F11" s="540"/>
      <c r="G11" s="534"/>
      <c r="H11" s="539"/>
      <c r="I11" s="541"/>
      <c r="J11" s="538"/>
    </row>
    <row r="12" spans="1:10" ht="23.1" customHeight="1">
      <c r="B12" s="533"/>
      <c r="C12" s="534"/>
      <c r="D12" s="534"/>
      <c r="E12" s="539"/>
      <c r="F12" s="540"/>
      <c r="G12" s="534"/>
      <c r="H12" s="539"/>
      <c r="I12" s="541"/>
      <c r="J12" s="538"/>
    </row>
    <row r="13" spans="1:10" ht="23.1" customHeight="1">
      <c r="B13" s="533"/>
      <c r="C13" s="534"/>
      <c r="D13" s="534"/>
      <c r="E13" s="539"/>
      <c r="F13" s="540"/>
      <c r="G13" s="534"/>
      <c r="H13" s="539"/>
      <c r="I13" s="541"/>
      <c r="J13" s="538"/>
    </row>
    <row r="14" spans="1:10" ht="23.1" customHeight="1">
      <c r="B14" s="533"/>
      <c r="C14" s="534"/>
      <c r="D14" s="534"/>
      <c r="E14" s="539"/>
      <c r="F14" s="540"/>
      <c r="G14" s="534"/>
      <c r="H14" s="539"/>
      <c r="I14" s="541"/>
      <c r="J14" s="538"/>
    </row>
    <row r="15" spans="1:10" ht="23.1" customHeight="1">
      <c r="B15" s="533"/>
      <c r="C15" s="534"/>
      <c r="D15" s="534"/>
      <c r="E15" s="539"/>
      <c r="F15" s="540"/>
      <c r="G15" s="534"/>
      <c r="H15" s="539"/>
      <c r="I15" s="541"/>
      <c r="J15" s="538"/>
    </row>
    <row r="16" spans="1:10" ht="23.1" customHeight="1">
      <c r="B16" s="533"/>
      <c r="C16" s="534"/>
      <c r="D16" s="534"/>
      <c r="E16" s="539"/>
      <c r="F16" s="540"/>
      <c r="G16" s="534"/>
      <c r="H16" s="539"/>
      <c r="I16" s="541"/>
      <c r="J16" s="538"/>
    </row>
    <row r="17" spans="2:10" ht="23.1" customHeight="1">
      <c r="B17" s="533"/>
      <c r="C17" s="534"/>
      <c r="D17" s="534"/>
      <c r="E17" s="539"/>
      <c r="F17" s="540"/>
      <c r="G17" s="534"/>
      <c r="H17" s="539"/>
      <c r="I17" s="541"/>
      <c r="J17" s="538"/>
    </row>
    <row r="18" spans="2:10" ht="23.1" customHeight="1">
      <c r="B18" s="533"/>
      <c r="C18" s="534"/>
      <c r="D18" s="534"/>
      <c r="E18" s="539"/>
      <c r="F18" s="540"/>
      <c r="G18" s="534"/>
      <c r="H18" s="539"/>
      <c r="I18" s="541"/>
      <c r="J18" s="538"/>
    </row>
    <row r="19" spans="2:10" ht="23.1" customHeight="1">
      <c r="B19" s="533"/>
      <c r="C19" s="534"/>
      <c r="D19" s="534"/>
      <c r="E19" s="539"/>
      <c r="F19" s="540"/>
      <c r="G19" s="534"/>
      <c r="H19" s="539"/>
      <c r="I19" s="541"/>
      <c r="J19" s="538"/>
    </row>
    <row r="20" spans="2:10" ht="23.1" customHeight="1">
      <c r="B20" s="533"/>
      <c r="C20" s="534"/>
      <c r="D20" s="534"/>
      <c r="E20" s="539"/>
      <c r="F20" s="540"/>
      <c r="G20" s="534"/>
      <c r="H20" s="539"/>
      <c r="I20" s="541"/>
      <c r="J20" s="538"/>
    </row>
    <row r="21" spans="2:10" ht="23.1" customHeight="1">
      <c r="B21" s="533"/>
      <c r="C21" s="534"/>
      <c r="D21" s="534"/>
      <c r="E21" s="539"/>
      <c r="F21" s="540"/>
      <c r="G21" s="534"/>
      <c r="H21" s="539"/>
      <c r="I21" s="541"/>
      <c r="J21" s="538"/>
    </row>
    <row r="22" spans="2:10" ht="23.1" customHeight="1">
      <c r="B22" s="533"/>
      <c r="C22" s="534"/>
      <c r="D22" s="534"/>
      <c r="E22" s="539"/>
      <c r="F22" s="540"/>
      <c r="G22" s="534"/>
      <c r="H22" s="539"/>
      <c r="I22" s="541"/>
      <c r="J22" s="538"/>
    </row>
    <row r="23" spans="2:10" ht="23.1" customHeight="1">
      <c r="B23" s="533"/>
      <c r="C23" s="534"/>
      <c r="D23" s="534"/>
      <c r="E23" s="539"/>
      <c r="F23" s="540"/>
      <c r="G23" s="534"/>
      <c r="H23" s="539"/>
      <c r="I23" s="541"/>
      <c r="J23" s="538"/>
    </row>
    <row r="24" spans="2:10" ht="23.1" customHeight="1">
      <c r="B24" s="533"/>
      <c r="C24" s="534"/>
      <c r="D24" s="534"/>
      <c r="E24" s="539"/>
      <c r="F24" s="540"/>
      <c r="G24" s="534"/>
      <c r="H24" s="539"/>
      <c r="I24" s="541"/>
      <c r="J24" s="538"/>
    </row>
    <row r="25" spans="2:10" ht="23.1" customHeight="1">
      <c r="B25" s="533"/>
      <c r="C25" s="534"/>
      <c r="D25" s="534"/>
      <c r="E25" s="539"/>
      <c r="F25" s="540"/>
      <c r="G25" s="534"/>
      <c r="H25" s="539"/>
      <c r="I25" s="541"/>
      <c r="J25" s="538"/>
    </row>
    <row r="26" spans="2:10" ht="23.1" customHeight="1">
      <c r="B26" s="533"/>
      <c r="C26" s="534"/>
      <c r="D26" s="534"/>
      <c r="E26" s="539"/>
      <c r="F26" s="540"/>
      <c r="G26" s="534"/>
      <c r="H26" s="539"/>
      <c r="I26" s="541"/>
      <c r="J26" s="538"/>
    </row>
    <row r="27" spans="2:10" ht="23.1" customHeight="1">
      <c r="B27" s="533"/>
      <c r="C27" s="534"/>
      <c r="D27" s="534"/>
      <c r="E27" s="539"/>
      <c r="F27" s="540"/>
      <c r="G27" s="534"/>
      <c r="H27" s="539"/>
      <c r="I27" s="541"/>
      <c r="J27" s="538"/>
    </row>
    <row r="28" spans="2:10" ht="23.1" customHeight="1">
      <c r="B28" s="533"/>
      <c r="C28" s="534"/>
      <c r="D28" s="534"/>
      <c r="E28" s="539"/>
      <c r="F28" s="540"/>
      <c r="G28" s="534"/>
      <c r="H28" s="539"/>
      <c r="I28" s="541"/>
      <c r="J28" s="538"/>
    </row>
    <row r="29" spans="2:10" ht="23.1" customHeight="1">
      <c r="B29" s="533"/>
      <c r="C29" s="534"/>
      <c r="D29" s="534"/>
      <c r="E29" s="539"/>
      <c r="F29" s="540"/>
      <c r="G29" s="534"/>
      <c r="H29" s="539"/>
      <c r="I29" s="541"/>
      <c r="J29" s="538"/>
    </row>
    <row r="30" spans="2:10" ht="23.1" customHeight="1">
      <c r="B30" s="533"/>
      <c r="C30" s="534"/>
      <c r="D30" s="534"/>
      <c r="E30" s="539"/>
      <c r="F30" s="540"/>
      <c r="G30" s="534"/>
      <c r="H30" s="539"/>
      <c r="I30" s="541"/>
      <c r="J30" s="538"/>
    </row>
    <row r="31" spans="2:10" ht="23.1" customHeight="1" thickBot="1">
      <c r="B31" s="542"/>
      <c r="C31" s="543"/>
      <c r="D31" s="543"/>
      <c r="E31" s="544"/>
      <c r="F31" s="545"/>
      <c r="G31" s="543"/>
      <c r="H31" s="544"/>
      <c r="I31" s="546"/>
      <c r="J31" s="547"/>
    </row>
    <row r="32" spans="2:10" ht="24" customHeight="1" thickTop="1" thickBot="1">
      <c r="B32" s="772" t="s">
        <v>379</v>
      </c>
      <c r="C32" s="773"/>
      <c r="D32" s="773"/>
      <c r="E32" s="773"/>
      <c r="F32" s="773"/>
      <c r="G32" s="773"/>
      <c r="H32" s="773"/>
      <c r="I32" s="774"/>
      <c r="J32" s="548" t="e">
        <f>AVERAGE(J7:J31)</f>
        <v>#DIV/0!</v>
      </c>
    </row>
    <row r="33" spans="1:10" ht="15.95" customHeight="1">
      <c r="A33" s="71" t="s">
        <v>380</v>
      </c>
      <c r="B33" s="775" t="s">
        <v>381</v>
      </c>
      <c r="C33" s="775"/>
      <c r="D33" s="775"/>
      <c r="E33" s="775"/>
      <c r="F33" s="775"/>
      <c r="G33" s="775"/>
      <c r="H33" s="775"/>
      <c r="I33" s="775"/>
      <c r="J33" s="775"/>
    </row>
    <row r="34" spans="1:10">
      <c r="A34" s="71" t="s">
        <v>380</v>
      </c>
      <c r="B34" s="776" t="s">
        <v>382</v>
      </c>
      <c r="C34" s="776"/>
      <c r="D34" s="776"/>
      <c r="E34" s="776"/>
      <c r="F34" s="776"/>
      <c r="G34" s="776"/>
      <c r="H34" s="776"/>
      <c r="I34" s="776"/>
      <c r="J34" s="776"/>
    </row>
  </sheetData>
  <mergeCells count="4">
    <mergeCell ref="A5:A6"/>
    <mergeCell ref="B32:I32"/>
    <mergeCell ref="B33:J33"/>
    <mergeCell ref="B34:J34"/>
  </mergeCells>
  <phoneticPr fontId="2"/>
  <pageMargins left="0.78740157480314965" right="0.78740157480314965" top="0.98425196850393704" bottom="0.49" header="0.51181102362204722" footer="0.51181102362204722"/>
  <pageSetup paperSize="9" orientation="portrait" horizontalDpi="300" r:id="rId1"/>
  <headerFooter alignWithMargins="0">
    <oddHeader>&amp;R&amp;10&amp;F&amp;A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view="pageBreakPreview" zoomScaleNormal="100" zoomScaleSheetLayoutView="100" workbookViewId="0">
      <selection activeCell="E14" sqref="E14"/>
    </sheetView>
  </sheetViews>
  <sheetFormatPr defaultRowHeight="27" customHeight="1"/>
  <cols>
    <col min="1" max="1" width="3.625" customWidth="1"/>
    <col min="2" max="2" width="21.875" style="1" customWidth="1"/>
    <col min="3" max="8" width="10.625" customWidth="1"/>
  </cols>
  <sheetData>
    <row r="1" spans="1:10" ht="32.25" customHeight="1">
      <c r="A1" s="785" t="s">
        <v>398</v>
      </c>
      <c r="B1" s="785"/>
      <c r="C1" s="785"/>
      <c r="D1" s="785"/>
      <c r="E1" s="785"/>
      <c r="F1" s="785"/>
      <c r="G1" s="785"/>
      <c r="H1" s="785"/>
    </row>
    <row r="2" spans="1:10" ht="32.25" customHeight="1" thickBot="1">
      <c r="B2" s="481"/>
    </row>
    <row r="3" spans="1:10" ht="32.25" customHeight="1">
      <c r="B3" s="792" t="s">
        <v>81</v>
      </c>
      <c r="C3" s="786" t="s">
        <v>130</v>
      </c>
      <c r="D3" s="787"/>
      <c r="E3" s="403">
        <f>入力表!I12</f>
        <v>0</v>
      </c>
      <c r="F3" s="788" t="s">
        <v>131</v>
      </c>
      <c r="G3" s="788"/>
      <c r="H3" s="404">
        <f>入力表!J12</f>
        <v>0</v>
      </c>
    </row>
    <row r="4" spans="1:10" ht="32.25" customHeight="1" thickBot="1">
      <c r="B4" s="793"/>
      <c r="C4" s="789" t="s">
        <v>132</v>
      </c>
      <c r="D4" s="670"/>
      <c r="E4" s="790">
        <f>入力表!K12</f>
        <v>0</v>
      </c>
      <c r="F4" s="790"/>
      <c r="G4" s="790"/>
      <c r="H4" s="791"/>
    </row>
    <row r="5" spans="1:10" ht="32.25" customHeight="1" thickTop="1">
      <c r="B5" s="777" t="s">
        <v>345</v>
      </c>
      <c r="C5" s="779"/>
      <c r="D5" s="780"/>
      <c r="E5" s="780"/>
      <c r="F5" s="780"/>
      <c r="G5" s="780"/>
      <c r="H5" s="781"/>
    </row>
    <row r="6" spans="1:10" ht="133.5" customHeight="1" thickBot="1">
      <c r="B6" s="778"/>
      <c r="C6" s="782"/>
      <c r="D6" s="783"/>
      <c r="E6" s="783"/>
      <c r="F6" s="783"/>
      <c r="G6" s="783"/>
      <c r="H6" s="784"/>
    </row>
    <row r="7" spans="1:10" ht="32.25" customHeight="1" thickTop="1" thickBot="1">
      <c r="B7" s="811" t="s">
        <v>133</v>
      </c>
      <c r="C7" s="809" t="s">
        <v>296</v>
      </c>
      <c r="D7" s="810"/>
      <c r="E7" s="483">
        <f>入力表!L12</f>
        <v>0</v>
      </c>
      <c r="F7" s="810" t="s">
        <v>295</v>
      </c>
      <c r="G7" s="810"/>
      <c r="H7" s="551">
        <f>入力表!M12</f>
        <v>0</v>
      </c>
      <c r="J7" s="5"/>
    </row>
    <row r="8" spans="1:10" ht="66.75" customHeight="1" thickTop="1" thickBot="1">
      <c r="B8" s="812"/>
      <c r="C8" s="441" t="s">
        <v>293</v>
      </c>
      <c r="D8" s="806"/>
      <c r="E8" s="807"/>
      <c r="F8" s="807"/>
      <c r="G8" s="807"/>
      <c r="H8" s="808"/>
    </row>
    <row r="9" spans="1:10" ht="32.25" customHeight="1" thickTop="1">
      <c r="B9" s="794" t="s">
        <v>294</v>
      </c>
      <c r="C9" s="797"/>
      <c r="D9" s="798"/>
      <c r="E9" s="798"/>
      <c r="F9" s="798"/>
      <c r="G9" s="798"/>
      <c r="H9" s="799"/>
    </row>
    <row r="10" spans="1:10" ht="32.25" customHeight="1">
      <c r="B10" s="795"/>
      <c r="C10" s="800"/>
      <c r="D10" s="801"/>
      <c r="E10" s="801"/>
      <c r="F10" s="801"/>
      <c r="G10" s="801"/>
      <c r="H10" s="802"/>
    </row>
    <row r="11" spans="1:10" ht="32.25" customHeight="1" thickBot="1">
      <c r="B11" s="796"/>
      <c r="C11" s="803"/>
      <c r="D11" s="804"/>
      <c r="E11" s="804"/>
      <c r="F11" s="804"/>
      <c r="G11" s="804"/>
      <c r="H11" s="805"/>
    </row>
    <row r="12" spans="1:10" ht="32.25" customHeight="1" thickTop="1" thickBot="1">
      <c r="B12" s="492" t="s">
        <v>351</v>
      </c>
      <c r="C12" s="493">
        <f>入力表!N12</f>
        <v>0</v>
      </c>
      <c r="D12" s="494">
        <f>入力表!O12</f>
        <v>0</v>
      </c>
      <c r="E12" s="495" t="s">
        <v>352</v>
      </c>
      <c r="F12" s="494">
        <f>入力表!P12</f>
        <v>0</v>
      </c>
      <c r="G12" s="495" t="s">
        <v>353</v>
      </c>
      <c r="H12" s="496"/>
    </row>
    <row r="13" spans="1:10" ht="13.5" customHeight="1">
      <c r="A13" s="2"/>
    </row>
    <row r="14" spans="1:10" ht="27" customHeight="1">
      <c r="B14" s="7"/>
    </row>
    <row r="15" spans="1:10" ht="27" customHeight="1">
      <c r="B15" s="7"/>
    </row>
    <row r="16" spans="1:10" ht="27" customHeight="1">
      <c r="B16" s="7"/>
    </row>
    <row r="17" spans="2:2" ht="27" customHeight="1">
      <c r="B17" s="7"/>
    </row>
    <row r="18" spans="2:2" ht="27" customHeight="1">
      <c r="B18" s="7"/>
    </row>
    <row r="19" spans="2:2" ht="27" customHeight="1">
      <c r="B19" s="7"/>
    </row>
    <row r="20" spans="2:2" ht="27" customHeight="1">
      <c r="B20" s="7"/>
    </row>
    <row r="21" spans="2:2" ht="27" customHeight="1">
      <c r="B21" s="7"/>
    </row>
    <row r="22" spans="2:2" ht="27" customHeight="1">
      <c r="B22" s="7"/>
    </row>
    <row r="23" spans="2:2" ht="27" customHeight="1">
      <c r="B23" s="7"/>
    </row>
    <row r="24" spans="2:2" ht="27" customHeight="1">
      <c r="B24" s="7"/>
    </row>
    <row r="25" spans="2:2" ht="27" customHeight="1">
      <c r="B25" s="7"/>
    </row>
    <row r="26" spans="2:2" ht="27" customHeight="1">
      <c r="B26" s="7"/>
    </row>
    <row r="27" spans="2:2" ht="27" customHeight="1">
      <c r="B27" s="7"/>
    </row>
    <row r="28" spans="2:2" ht="27" customHeight="1">
      <c r="B28" s="7"/>
    </row>
    <row r="29" spans="2:2" ht="27" customHeight="1">
      <c r="B29" s="7"/>
    </row>
    <row r="30" spans="2:2" ht="27" customHeight="1">
      <c r="B30" s="7"/>
    </row>
    <row r="31" spans="2:2" ht="27" customHeight="1">
      <c r="B31" s="7"/>
    </row>
    <row r="32" spans="2:2" ht="27" customHeight="1">
      <c r="B32" s="7"/>
    </row>
  </sheetData>
  <mergeCells count="14">
    <mergeCell ref="B9:B11"/>
    <mergeCell ref="C9:H11"/>
    <mergeCell ref="D8:H8"/>
    <mergeCell ref="C7:D7"/>
    <mergeCell ref="F7:G7"/>
    <mergeCell ref="B7:B8"/>
    <mergeCell ref="B5:B6"/>
    <mergeCell ref="C5:H6"/>
    <mergeCell ref="A1:H1"/>
    <mergeCell ref="C3:D3"/>
    <mergeCell ref="F3:G3"/>
    <mergeCell ref="C4:D4"/>
    <mergeCell ref="E4:H4"/>
    <mergeCell ref="B3:B4"/>
  </mergeCells>
  <phoneticPr fontId="2"/>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showZeros="0" view="pageBreakPreview" zoomScale="90" zoomScaleNormal="100" zoomScaleSheetLayoutView="90" workbookViewId="0">
      <selection activeCell="D7" sqref="D7:E7"/>
    </sheetView>
  </sheetViews>
  <sheetFormatPr defaultRowHeight="13.5"/>
  <cols>
    <col min="1" max="1" width="4.625" style="101" customWidth="1"/>
    <col min="2" max="3" width="6.625" style="101" customWidth="1"/>
    <col min="4" max="4" width="8.25" style="101" customWidth="1"/>
    <col min="5" max="5" width="9.875" style="101" customWidth="1"/>
    <col min="6" max="6" width="27.875" style="101" customWidth="1"/>
    <col min="7" max="7" width="15.375" style="101" customWidth="1"/>
    <col min="8" max="8" width="16.25" style="101" customWidth="1"/>
    <col min="9" max="9" width="15.875" style="101" customWidth="1"/>
    <col min="10" max="16384" width="9" style="101"/>
  </cols>
  <sheetData>
    <row r="1" spans="1:9" ht="27.75" customHeight="1">
      <c r="A1" s="834" t="s">
        <v>399</v>
      </c>
      <c r="B1" s="835"/>
      <c r="C1" s="835"/>
      <c r="D1" s="835"/>
      <c r="E1" s="835"/>
      <c r="F1" s="835"/>
      <c r="G1" s="835"/>
      <c r="H1" s="835"/>
    </row>
    <row r="2" spans="1:9" ht="21" customHeight="1">
      <c r="A2" s="836"/>
      <c r="B2" s="836"/>
      <c r="C2" s="836"/>
      <c r="D2" s="836"/>
      <c r="E2" s="836"/>
      <c r="F2" s="836"/>
      <c r="G2" s="836"/>
      <c r="H2" s="836"/>
    </row>
    <row r="3" spans="1:9" ht="45" customHeight="1">
      <c r="A3" s="102">
        <v>1</v>
      </c>
      <c r="B3" s="741" t="s">
        <v>110</v>
      </c>
      <c r="C3" s="818"/>
      <c r="D3" s="837">
        <f>入力表!L6</f>
        <v>0</v>
      </c>
      <c r="E3" s="838"/>
      <c r="F3" s="838"/>
      <c r="G3" s="838"/>
      <c r="H3" s="838"/>
      <c r="I3" s="839"/>
    </row>
    <row r="4" spans="1:9" s="103" customFormat="1" ht="45" customHeight="1" thickBot="1">
      <c r="A4" s="102">
        <v>2</v>
      </c>
      <c r="B4" s="741" t="s">
        <v>141</v>
      </c>
      <c r="C4" s="818"/>
      <c r="D4" s="743">
        <f>入力表!C19</f>
        <v>0</v>
      </c>
      <c r="E4" s="744"/>
      <c r="F4" s="744"/>
      <c r="G4" s="744"/>
      <c r="H4" s="744"/>
      <c r="I4" s="829"/>
    </row>
    <row r="5" spans="1:9" s="103" customFormat="1" ht="54" customHeight="1" thickTop="1" thickBot="1">
      <c r="A5" s="102">
        <v>3</v>
      </c>
      <c r="B5" s="741" t="s">
        <v>1</v>
      </c>
      <c r="C5" s="818"/>
      <c r="D5" s="819"/>
      <c r="E5" s="820"/>
      <c r="F5" s="820"/>
      <c r="G5" s="820"/>
      <c r="H5" s="820"/>
      <c r="I5" s="821"/>
    </row>
    <row r="6" spans="1:9" s="103" customFormat="1" ht="22.5" customHeight="1" thickTop="1" thickBot="1">
      <c r="A6" s="831">
        <v>4</v>
      </c>
      <c r="B6" s="743" t="s">
        <v>140</v>
      </c>
      <c r="C6" s="744"/>
      <c r="D6" s="847" t="s">
        <v>38</v>
      </c>
      <c r="E6" s="848"/>
      <c r="F6" s="745" t="s">
        <v>73</v>
      </c>
      <c r="G6" s="830"/>
      <c r="H6" s="445" t="s">
        <v>298</v>
      </c>
      <c r="I6" s="444" t="s">
        <v>297</v>
      </c>
    </row>
    <row r="7" spans="1:9" s="103" customFormat="1" ht="42.75" customHeight="1" thickTop="1">
      <c r="A7" s="831"/>
      <c r="B7" s="745"/>
      <c r="C7" s="746"/>
      <c r="D7" s="1113"/>
      <c r="E7" s="826"/>
      <c r="F7" s="825"/>
      <c r="G7" s="826"/>
      <c r="H7" s="434"/>
      <c r="I7" s="436"/>
    </row>
    <row r="8" spans="1:9" s="103" customFormat="1" ht="41.25" customHeight="1">
      <c r="A8" s="831"/>
      <c r="B8" s="745"/>
      <c r="C8" s="746"/>
      <c r="D8" s="878"/>
      <c r="E8" s="828"/>
      <c r="F8" s="827"/>
      <c r="G8" s="828"/>
      <c r="H8" s="435"/>
      <c r="I8" s="437"/>
    </row>
    <row r="9" spans="1:9" s="103" customFormat="1" ht="48" customHeight="1">
      <c r="A9" s="831"/>
      <c r="B9" s="745"/>
      <c r="C9" s="746"/>
      <c r="D9" s="878"/>
      <c r="E9" s="828"/>
      <c r="F9" s="827"/>
      <c r="G9" s="828"/>
      <c r="H9" s="435"/>
      <c r="I9" s="437"/>
    </row>
    <row r="10" spans="1:9" s="103" customFormat="1" ht="46.5" customHeight="1">
      <c r="A10" s="831"/>
      <c r="B10" s="745"/>
      <c r="C10" s="746"/>
      <c r="D10" s="878"/>
      <c r="E10" s="828"/>
      <c r="F10" s="827"/>
      <c r="G10" s="828"/>
      <c r="H10" s="435"/>
      <c r="I10" s="437"/>
    </row>
    <row r="11" spans="1:9" s="103" customFormat="1" ht="45.75" customHeight="1">
      <c r="A11" s="831"/>
      <c r="B11" s="745"/>
      <c r="C11" s="746"/>
      <c r="D11" s="878"/>
      <c r="E11" s="828"/>
      <c r="F11" s="827"/>
      <c r="G11" s="828"/>
      <c r="H11" s="435"/>
      <c r="I11" s="437"/>
    </row>
    <row r="12" spans="1:9" s="103" customFormat="1" ht="45.75" customHeight="1">
      <c r="A12" s="831"/>
      <c r="B12" s="745"/>
      <c r="C12" s="746"/>
      <c r="D12" s="878"/>
      <c r="E12" s="828"/>
      <c r="F12" s="827"/>
      <c r="G12" s="828"/>
      <c r="H12" s="435"/>
      <c r="I12" s="437"/>
    </row>
    <row r="13" spans="1:9" s="103" customFormat="1" ht="45.75" customHeight="1">
      <c r="A13" s="831"/>
      <c r="B13" s="745"/>
      <c r="C13" s="746"/>
      <c r="D13" s="878"/>
      <c r="E13" s="828"/>
      <c r="F13" s="827"/>
      <c r="G13" s="828"/>
      <c r="H13" s="435"/>
      <c r="I13" s="437"/>
    </row>
    <row r="14" spans="1:9" s="103" customFormat="1" ht="45.75" customHeight="1">
      <c r="A14" s="831"/>
      <c r="B14" s="745"/>
      <c r="C14" s="746"/>
      <c r="D14" s="878"/>
      <c r="E14" s="828"/>
      <c r="F14" s="827"/>
      <c r="G14" s="828"/>
      <c r="H14" s="435"/>
      <c r="I14" s="437"/>
    </row>
    <row r="15" spans="1:9" s="103" customFormat="1" ht="54" customHeight="1">
      <c r="A15" s="831"/>
      <c r="B15" s="745"/>
      <c r="C15" s="746"/>
      <c r="D15" s="878"/>
      <c r="E15" s="828"/>
      <c r="F15" s="827"/>
      <c r="G15" s="828"/>
      <c r="H15" s="435"/>
      <c r="I15" s="437"/>
    </row>
    <row r="16" spans="1:9" s="103" customFormat="1" ht="42.75" customHeight="1">
      <c r="A16" s="831"/>
      <c r="B16" s="745"/>
      <c r="C16" s="746"/>
      <c r="D16" s="878"/>
      <c r="E16" s="828"/>
      <c r="F16" s="827"/>
      <c r="G16" s="828"/>
      <c r="H16" s="435"/>
      <c r="I16" s="437"/>
    </row>
    <row r="17" spans="1:9" s="103" customFormat="1" ht="27.75" customHeight="1">
      <c r="A17" s="831"/>
      <c r="B17" s="745"/>
      <c r="C17" s="746"/>
      <c r="D17" s="822" t="s">
        <v>308</v>
      </c>
      <c r="E17" s="823"/>
      <c r="F17" s="823"/>
      <c r="G17" s="824"/>
      <c r="H17" s="860">
        <f>入力表!G19</f>
        <v>0</v>
      </c>
      <c r="I17" s="861"/>
    </row>
    <row r="18" spans="1:9" s="103" customFormat="1" ht="42.75" customHeight="1">
      <c r="A18" s="831"/>
      <c r="B18" s="745"/>
      <c r="C18" s="746"/>
      <c r="D18" s="849"/>
      <c r="E18" s="850"/>
      <c r="F18" s="851" t="s">
        <v>312</v>
      </c>
      <c r="G18" s="852"/>
      <c r="H18" s="447"/>
      <c r="I18" s="443"/>
    </row>
    <row r="19" spans="1:9" s="103" customFormat="1" ht="42.75" customHeight="1">
      <c r="A19" s="831"/>
      <c r="B19" s="745"/>
      <c r="C19" s="746"/>
      <c r="D19" s="878"/>
      <c r="E19" s="828"/>
      <c r="F19" s="827"/>
      <c r="G19" s="828"/>
      <c r="H19" s="1111"/>
      <c r="I19" s="1112"/>
    </row>
    <row r="20" spans="1:9" s="103" customFormat="1" ht="42.75" customHeight="1">
      <c r="A20" s="831"/>
      <c r="B20" s="745"/>
      <c r="C20" s="746"/>
      <c r="D20" s="878"/>
      <c r="E20" s="828"/>
      <c r="F20" s="827"/>
      <c r="G20" s="828"/>
      <c r="H20" s="435"/>
      <c r="I20" s="437"/>
    </row>
    <row r="21" spans="1:9" s="103" customFormat="1" ht="42.75" customHeight="1">
      <c r="A21" s="831"/>
      <c r="B21" s="745"/>
      <c r="C21" s="746"/>
      <c r="D21" s="878"/>
      <c r="E21" s="828"/>
      <c r="F21" s="827"/>
      <c r="G21" s="828"/>
      <c r="H21" s="435"/>
      <c r="I21" s="437"/>
    </row>
    <row r="22" spans="1:9" s="103" customFormat="1" ht="42.75" customHeight="1">
      <c r="A22" s="831"/>
      <c r="B22" s="745"/>
      <c r="C22" s="746"/>
      <c r="D22" s="878"/>
      <c r="E22" s="828"/>
      <c r="F22" s="827"/>
      <c r="G22" s="828"/>
      <c r="H22" s="435"/>
      <c r="I22" s="437"/>
    </row>
    <row r="23" spans="1:9" s="103" customFormat="1" ht="42.75" customHeight="1">
      <c r="A23" s="831"/>
      <c r="B23" s="745"/>
      <c r="C23" s="746"/>
      <c r="D23" s="878"/>
      <c r="E23" s="828"/>
      <c r="F23" s="827"/>
      <c r="G23" s="828"/>
      <c r="H23" s="435"/>
      <c r="I23" s="437"/>
    </row>
    <row r="24" spans="1:9" s="103" customFormat="1" ht="42.75" customHeight="1">
      <c r="A24" s="831"/>
      <c r="B24" s="745"/>
      <c r="C24" s="746"/>
      <c r="D24" s="878"/>
      <c r="E24" s="828"/>
      <c r="F24" s="827"/>
      <c r="G24" s="828"/>
      <c r="H24" s="435"/>
      <c r="I24" s="437"/>
    </row>
    <row r="25" spans="1:9" s="103" customFormat="1" ht="43.5" customHeight="1" thickBot="1">
      <c r="A25" s="831"/>
      <c r="B25" s="745"/>
      <c r="C25" s="746"/>
      <c r="D25" s="878"/>
      <c r="E25" s="828"/>
      <c r="F25" s="1114"/>
      <c r="G25" s="1115"/>
      <c r="H25" s="435"/>
      <c r="I25" s="437"/>
    </row>
    <row r="26" spans="1:9" s="103" customFormat="1" ht="61.5" customHeight="1" thickTop="1">
      <c r="A26" s="814"/>
      <c r="B26" s="747"/>
      <c r="C26" s="748"/>
      <c r="D26" s="832" t="s">
        <v>310</v>
      </c>
      <c r="E26" s="832"/>
      <c r="F26" s="553">
        <f>SUM(H7:H16,H18)</f>
        <v>0</v>
      </c>
      <c r="G26" s="552" t="s">
        <v>311</v>
      </c>
      <c r="H26" s="833">
        <f>SUM(I7:I16,I18)</f>
        <v>0</v>
      </c>
      <c r="I26" s="833"/>
    </row>
    <row r="27" spans="1:9" s="103" customFormat="1" ht="61.5" customHeight="1">
      <c r="A27" s="813">
        <v>5</v>
      </c>
      <c r="B27" s="743" t="s">
        <v>342</v>
      </c>
      <c r="C27" s="829"/>
      <c r="D27" s="867" t="s">
        <v>343</v>
      </c>
      <c r="E27" s="867"/>
      <c r="F27" s="484">
        <f>入力表!J19</f>
        <v>0</v>
      </c>
      <c r="G27" s="500"/>
      <c r="H27" s="498"/>
      <c r="I27" s="442"/>
    </row>
    <row r="28" spans="1:9" s="103" customFormat="1" ht="61.5" customHeight="1" thickBot="1">
      <c r="A28" s="814"/>
      <c r="B28" s="745"/>
      <c r="C28" s="830"/>
      <c r="D28" s="862" t="s">
        <v>344</v>
      </c>
      <c r="E28" s="863"/>
      <c r="F28" s="864">
        <f>入力表!K19</f>
        <v>0</v>
      </c>
      <c r="G28" s="865"/>
      <c r="H28" s="865"/>
      <c r="I28" s="866"/>
    </row>
    <row r="29" spans="1:9" s="103" customFormat="1" ht="112.5" customHeight="1" thickTop="1" thickBot="1">
      <c r="A29" s="102">
        <v>6</v>
      </c>
      <c r="B29" s="840" t="s">
        <v>299</v>
      </c>
      <c r="C29" s="818"/>
      <c r="D29" s="446">
        <f>入力表!H19</f>
        <v>0</v>
      </c>
      <c r="E29" s="497" t="s">
        <v>334</v>
      </c>
      <c r="F29" s="857"/>
      <c r="G29" s="858"/>
      <c r="H29" s="858"/>
      <c r="I29" s="859"/>
    </row>
    <row r="30" spans="1:9" s="103" customFormat="1" ht="96" customHeight="1" thickTop="1" thickBot="1">
      <c r="A30" s="102">
        <v>7</v>
      </c>
      <c r="B30" s="840" t="s">
        <v>134</v>
      </c>
      <c r="C30" s="853"/>
      <c r="D30" s="854" t="s">
        <v>135</v>
      </c>
      <c r="E30" s="855"/>
      <c r="F30" s="855"/>
      <c r="G30" s="855"/>
      <c r="H30" s="855"/>
      <c r="I30" s="856"/>
    </row>
    <row r="31" spans="1:9" s="103" customFormat="1" ht="48.75" customHeight="1" thickTop="1" thickBot="1">
      <c r="A31" s="102">
        <v>8</v>
      </c>
      <c r="B31" s="840" t="s">
        <v>316</v>
      </c>
      <c r="C31" s="818"/>
      <c r="D31" s="815">
        <f>入力表!L19</f>
        <v>0</v>
      </c>
      <c r="E31" s="816"/>
      <c r="F31" s="815"/>
      <c r="G31" s="817"/>
      <c r="H31" s="817"/>
      <c r="I31" s="816"/>
    </row>
    <row r="32" spans="1:9" ht="75" customHeight="1" thickTop="1" thickBot="1">
      <c r="A32" s="102">
        <v>9</v>
      </c>
      <c r="B32" s="840" t="s">
        <v>136</v>
      </c>
      <c r="C32" s="841"/>
      <c r="D32" s="842"/>
      <c r="E32" s="843"/>
      <c r="F32" s="843"/>
      <c r="G32" s="843"/>
      <c r="H32" s="843"/>
      <c r="I32" s="844"/>
    </row>
    <row r="33" spans="1:9" ht="64.5" customHeight="1" thickTop="1">
      <c r="A33" s="813">
        <v>10</v>
      </c>
      <c r="B33" s="743" t="s">
        <v>142</v>
      </c>
      <c r="C33" s="744"/>
      <c r="D33" s="868" t="s">
        <v>19</v>
      </c>
      <c r="E33" s="868"/>
      <c r="F33" s="408">
        <f>入力表!M19</f>
        <v>0</v>
      </c>
      <c r="G33" s="408" t="s">
        <v>143</v>
      </c>
      <c r="H33" s="845">
        <f>入力表!N19</f>
        <v>0</v>
      </c>
      <c r="I33" s="846"/>
    </row>
    <row r="34" spans="1:9" ht="54.75" customHeight="1" thickBot="1">
      <c r="A34" s="814"/>
      <c r="B34" s="747"/>
      <c r="C34" s="748"/>
      <c r="D34" s="869" t="s">
        <v>22</v>
      </c>
      <c r="E34" s="869"/>
      <c r="F34" s="395">
        <f>入力表!O19</f>
        <v>0</v>
      </c>
      <c r="G34" s="395" t="s">
        <v>20</v>
      </c>
      <c r="H34" s="870">
        <f>入力表!P19</f>
        <v>0</v>
      </c>
      <c r="I34" s="871"/>
    </row>
    <row r="35" spans="1:9" ht="164.25" customHeight="1" thickTop="1" thickBot="1">
      <c r="A35" s="102">
        <v>11</v>
      </c>
      <c r="B35" s="840" t="s">
        <v>354</v>
      </c>
      <c r="C35" s="841"/>
      <c r="D35" s="819"/>
      <c r="E35" s="820"/>
      <c r="F35" s="820"/>
      <c r="G35" s="820"/>
      <c r="H35" s="820"/>
      <c r="I35" s="821"/>
    </row>
    <row r="36" spans="1:9" ht="7.5" customHeight="1" thickTop="1"/>
    <row r="37" spans="1:9" ht="15.95" customHeight="1">
      <c r="A37" s="103"/>
      <c r="B37" s="104"/>
    </row>
    <row r="38" spans="1:9" ht="15.95" customHeight="1">
      <c r="B38" s="104"/>
    </row>
    <row r="39" spans="1:9" ht="15.95" customHeight="1">
      <c r="B39" s="105"/>
      <c r="C39" s="105"/>
      <c r="D39" s="105"/>
      <c r="E39" s="105"/>
      <c r="F39" s="105"/>
    </row>
    <row r="40" spans="1:9" ht="15.95" customHeight="1">
      <c r="B40" s="105"/>
      <c r="C40" s="105"/>
      <c r="D40" s="105"/>
      <c r="E40" s="105"/>
      <c r="F40" s="105"/>
    </row>
    <row r="41" spans="1:9" ht="15.95" customHeight="1">
      <c r="B41" s="105"/>
      <c r="C41" s="105"/>
      <c r="D41" s="105"/>
      <c r="E41" s="105"/>
      <c r="F41" s="105"/>
    </row>
    <row r="42" spans="1:9" ht="15.95" customHeight="1">
      <c r="B42" s="105"/>
      <c r="C42" s="105"/>
      <c r="D42" s="105"/>
      <c r="E42" s="105"/>
      <c r="F42" s="105"/>
      <c r="G42" s="106"/>
    </row>
    <row r="43" spans="1:9" ht="15.95" customHeight="1">
      <c r="D43" s="106"/>
      <c r="E43" s="106"/>
      <c r="F43" s="106"/>
      <c r="G43" s="106"/>
    </row>
    <row r="44" spans="1:9" ht="15.95" customHeight="1"/>
    <row r="45" spans="1:9" ht="15.95" customHeight="1"/>
    <row r="46" spans="1:9" ht="15.95" customHeight="1"/>
    <row r="47" spans="1:9" ht="15.95" customHeight="1"/>
    <row r="48" spans="1:9" ht="15.95" customHeight="1"/>
    <row r="49" ht="15.95" customHeight="1"/>
  </sheetData>
  <mergeCells count="74">
    <mergeCell ref="A33:A34"/>
    <mergeCell ref="D33:E33"/>
    <mergeCell ref="B33:C34"/>
    <mergeCell ref="D34:E34"/>
    <mergeCell ref="B35:C35"/>
    <mergeCell ref="D35:I35"/>
    <mergeCell ref="H34:I34"/>
    <mergeCell ref="B30:C30"/>
    <mergeCell ref="F6:G6"/>
    <mergeCell ref="D30:I30"/>
    <mergeCell ref="D10:E10"/>
    <mergeCell ref="D11:E11"/>
    <mergeCell ref="D12:E12"/>
    <mergeCell ref="D15:E15"/>
    <mergeCell ref="B29:C29"/>
    <mergeCell ref="F29:I29"/>
    <mergeCell ref="H17:I17"/>
    <mergeCell ref="D28:E28"/>
    <mergeCell ref="F28:I28"/>
    <mergeCell ref="F23:G23"/>
    <mergeCell ref="D27:E27"/>
    <mergeCell ref="B32:C32"/>
    <mergeCell ref="B31:C31"/>
    <mergeCell ref="D32:I32"/>
    <mergeCell ref="H33:I33"/>
    <mergeCell ref="D6:E6"/>
    <mergeCell ref="F16:G16"/>
    <mergeCell ref="D18:E18"/>
    <mergeCell ref="F18:G18"/>
    <mergeCell ref="D7:E7"/>
    <mergeCell ref="D8:E8"/>
    <mergeCell ref="D9:E9"/>
    <mergeCell ref="F9:G9"/>
    <mergeCell ref="F10:G10"/>
    <mergeCell ref="F11:G11"/>
    <mergeCell ref="F12:G12"/>
    <mergeCell ref="F15:G15"/>
    <mergeCell ref="A1:H1"/>
    <mergeCell ref="A2:H2"/>
    <mergeCell ref="B3:C3"/>
    <mergeCell ref="B4:C4"/>
    <mergeCell ref="D3:I3"/>
    <mergeCell ref="D4:I4"/>
    <mergeCell ref="A6:A26"/>
    <mergeCell ref="B6:C26"/>
    <mergeCell ref="D26:E26"/>
    <mergeCell ref="H26:I26"/>
    <mergeCell ref="D20:E20"/>
    <mergeCell ref="D21:E21"/>
    <mergeCell ref="D22:E22"/>
    <mergeCell ref="D24:E24"/>
    <mergeCell ref="D25:E25"/>
    <mergeCell ref="F20:G20"/>
    <mergeCell ref="F21:G21"/>
    <mergeCell ref="F22:G22"/>
    <mergeCell ref="F24:G24"/>
    <mergeCell ref="F25:G25"/>
    <mergeCell ref="D23:E23"/>
    <mergeCell ref="A27:A28"/>
    <mergeCell ref="D31:E31"/>
    <mergeCell ref="F31:I31"/>
    <mergeCell ref="B5:C5"/>
    <mergeCell ref="D5:I5"/>
    <mergeCell ref="D17:G17"/>
    <mergeCell ref="D19:E19"/>
    <mergeCell ref="F19:G19"/>
    <mergeCell ref="D13:E13"/>
    <mergeCell ref="D14:E14"/>
    <mergeCell ref="F13:G13"/>
    <mergeCell ref="F14:G14"/>
    <mergeCell ref="D16:E16"/>
    <mergeCell ref="F7:G7"/>
    <mergeCell ref="F8:G8"/>
    <mergeCell ref="B27:C28"/>
  </mergeCells>
  <phoneticPr fontId="2"/>
  <printOptions horizontalCentered="1"/>
  <pageMargins left="0.78740157480314965" right="0.19685039370078741" top="0.39370078740157483" bottom="0.39370078740157483" header="0.19685039370078741" footer="0.19685039370078741"/>
  <pageSetup paperSize="9" scale="74" firstPageNumber="2" fitToHeight="2" orientation="portrait" useFirstPageNumber="1" r:id="rId1"/>
  <headerFooter alignWithMargins="0">
    <oddHeader>&amp;R&amp;F</oddHeader>
  </headerFooter>
  <rowBreaks count="1" manualBreakCount="1">
    <brk id="26"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showZeros="0" view="pageBreakPreview" zoomScale="90" zoomScaleNormal="100" zoomScaleSheetLayoutView="90" workbookViewId="0">
      <selection activeCell="F22" sqref="F22:G22"/>
    </sheetView>
  </sheetViews>
  <sheetFormatPr defaultRowHeight="13.5"/>
  <cols>
    <col min="1" max="1" width="4.625" style="101" customWidth="1"/>
    <col min="2" max="3" width="6.625" style="101" customWidth="1"/>
    <col min="4" max="4" width="8.25" style="101" customWidth="1"/>
    <col min="5" max="5" width="9.875" style="101" customWidth="1"/>
    <col min="6" max="6" width="27.875" style="101" customWidth="1"/>
    <col min="7" max="7" width="15.375" style="101" customWidth="1"/>
    <col min="8" max="8" width="16.25" style="101" customWidth="1"/>
    <col min="9" max="9" width="15.875" style="101" customWidth="1"/>
    <col min="10" max="16384" width="9" style="101"/>
  </cols>
  <sheetData>
    <row r="1" spans="1:9" ht="27.75" customHeight="1">
      <c r="A1" s="834" t="s">
        <v>399</v>
      </c>
      <c r="B1" s="835"/>
      <c r="C1" s="835"/>
      <c r="D1" s="835"/>
      <c r="E1" s="835"/>
      <c r="F1" s="835"/>
      <c r="G1" s="835"/>
      <c r="H1" s="835"/>
    </row>
    <row r="2" spans="1:9" ht="21" customHeight="1">
      <c r="A2" s="836"/>
      <c r="B2" s="836"/>
      <c r="C2" s="836"/>
      <c r="D2" s="836"/>
      <c r="E2" s="836"/>
      <c r="F2" s="836"/>
      <c r="G2" s="836"/>
      <c r="H2" s="836"/>
    </row>
    <row r="3" spans="1:9" ht="45" customHeight="1">
      <c r="A3" s="102">
        <v>1</v>
      </c>
      <c r="B3" s="741" t="s">
        <v>110</v>
      </c>
      <c r="C3" s="818"/>
      <c r="D3" s="837">
        <f>入力表!L6</f>
        <v>0</v>
      </c>
      <c r="E3" s="838"/>
      <c r="F3" s="838"/>
      <c r="G3" s="838"/>
      <c r="H3" s="838"/>
      <c r="I3" s="839"/>
    </row>
    <row r="4" spans="1:9" s="103" customFormat="1" ht="45" customHeight="1" thickBot="1">
      <c r="A4" s="102">
        <v>2</v>
      </c>
      <c r="B4" s="741" t="s">
        <v>137</v>
      </c>
      <c r="C4" s="818"/>
      <c r="D4" s="743">
        <f>入力表!B26</f>
        <v>0</v>
      </c>
      <c r="E4" s="744"/>
      <c r="F4" s="744"/>
      <c r="G4" s="744"/>
      <c r="H4" s="744"/>
      <c r="I4" s="829"/>
    </row>
    <row r="5" spans="1:9" s="103" customFormat="1" ht="54" customHeight="1" thickTop="1" thickBot="1">
      <c r="A5" s="102">
        <v>3</v>
      </c>
      <c r="B5" s="741" t="s">
        <v>1</v>
      </c>
      <c r="C5" s="818"/>
      <c r="D5" s="819"/>
      <c r="E5" s="820"/>
      <c r="F5" s="820"/>
      <c r="G5" s="820"/>
      <c r="H5" s="820"/>
      <c r="I5" s="821"/>
    </row>
    <row r="6" spans="1:9" s="103" customFormat="1" ht="22.5" customHeight="1" thickTop="1" thickBot="1">
      <c r="A6" s="831">
        <v>4</v>
      </c>
      <c r="B6" s="743" t="s">
        <v>140</v>
      </c>
      <c r="C6" s="744"/>
      <c r="D6" s="847" t="s">
        <v>38</v>
      </c>
      <c r="E6" s="848"/>
      <c r="F6" s="745" t="s">
        <v>73</v>
      </c>
      <c r="G6" s="830"/>
      <c r="H6" s="445" t="s">
        <v>298</v>
      </c>
      <c r="I6" s="444" t="s">
        <v>297</v>
      </c>
    </row>
    <row r="7" spans="1:9" s="103" customFormat="1" ht="42.75" customHeight="1" thickTop="1">
      <c r="A7" s="831"/>
      <c r="B7" s="745"/>
      <c r="C7" s="746"/>
      <c r="D7" s="1113"/>
      <c r="E7" s="826"/>
      <c r="F7" s="825"/>
      <c r="G7" s="826"/>
      <c r="H7" s="434"/>
      <c r="I7" s="436"/>
    </row>
    <row r="8" spans="1:9" s="103" customFormat="1" ht="41.25" customHeight="1">
      <c r="A8" s="831"/>
      <c r="B8" s="745"/>
      <c r="C8" s="746"/>
      <c r="D8" s="878"/>
      <c r="E8" s="828"/>
      <c r="F8" s="827"/>
      <c r="G8" s="828"/>
      <c r="H8" s="435"/>
      <c r="I8" s="437"/>
    </row>
    <row r="9" spans="1:9" s="103" customFormat="1" ht="48" customHeight="1">
      <c r="A9" s="831"/>
      <c r="B9" s="745"/>
      <c r="C9" s="746"/>
      <c r="D9" s="878"/>
      <c r="E9" s="828"/>
      <c r="F9" s="827"/>
      <c r="G9" s="828"/>
      <c r="H9" s="435"/>
      <c r="I9" s="437"/>
    </row>
    <row r="10" spans="1:9" s="103" customFormat="1" ht="46.5" customHeight="1">
      <c r="A10" s="831"/>
      <c r="B10" s="745"/>
      <c r="C10" s="746"/>
      <c r="D10" s="878"/>
      <c r="E10" s="828"/>
      <c r="F10" s="827"/>
      <c r="G10" s="828"/>
      <c r="H10" s="435"/>
      <c r="I10" s="437"/>
    </row>
    <row r="11" spans="1:9" s="103" customFormat="1" ht="45.75" customHeight="1">
      <c r="A11" s="831"/>
      <c r="B11" s="745"/>
      <c r="C11" s="746"/>
      <c r="D11" s="878"/>
      <c r="E11" s="828"/>
      <c r="F11" s="827"/>
      <c r="G11" s="828"/>
      <c r="H11" s="435"/>
      <c r="I11" s="437"/>
    </row>
    <row r="12" spans="1:9" s="103" customFormat="1" ht="45.75" customHeight="1">
      <c r="A12" s="831"/>
      <c r="B12" s="745"/>
      <c r="C12" s="746"/>
      <c r="D12" s="878"/>
      <c r="E12" s="828"/>
      <c r="F12" s="827"/>
      <c r="G12" s="828"/>
      <c r="H12" s="435"/>
      <c r="I12" s="437"/>
    </row>
    <row r="13" spans="1:9" s="103" customFormat="1" ht="45.75" customHeight="1">
      <c r="A13" s="831"/>
      <c r="B13" s="745"/>
      <c r="C13" s="746"/>
      <c r="D13" s="878"/>
      <c r="E13" s="828"/>
      <c r="F13" s="827"/>
      <c r="G13" s="828"/>
      <c r="H13" s="435"/>
      <c r="I13" s="437"/>
    </row>
    <row r="14" spans="1:9" s="103" customFormat="1" ht="45.75" customHeight="1">
      <c r="A14" s="831"/>
      <c r="B14" s="745"/>
      <c r="C14" s="746"/>
      <c r="D14" s="878"/>
      <c r="E14" s="828"/>
      <c r="F14" s="827"/>
      <c r="G14" s="828"/>
      <c r="H14" s="435"/>
      <c r="I14" s="437"/>
    </row>
    <row r="15" spans="1:9" s="103" customFormat="1" ht="54" customHeight="1">
      <c r="A15" s="831"/>
      <c r="B15" s="745"/>
      <c r="C15" s="746"/>
      <c r="D15" s="878"/>
      <c r="E15" s="828"/>
      <c r="F15" s="827"/>
      <c r="G15" s="828"/>
      <c r="H15" s="435"/>
      <c r="I15" s="437"/>
    </row>
    <row r="16" spans="1:9" s="103" customFormat="1" ht="42.75" customHeight="1">
      <c r="A16" s="831"/>
      <c r="B16" s="745"/>
      <c r="C16" s="746"/>
      <c r="D16" s="878"/>
      <c r="E16" s="828"/>
      <c r="F16" s="827"/>
      <c r="G16" s="828"/>
      <c r="H16" s="435"/>
      <c r="I16" s="437"/>
    </row>
    <row r="17" spans="1:9" s="103" customFormat="1" ht="27.75" customHeight="1">
      <c r="A17" s="831"/>
      <c r="B17" s="745"/>
      <c r="C17" s="746"/>
      <c r="D17" s="822" t="s">
        <v>308</v>
      </c>
      <c r="E17" s="823"/>
      <c r="F17" s="823"/>
      <c r="G17" s="824"/>
      <c r="H17" s="860">
        <f>入力表!G19</f>
        <v>0</v>
      </c>
      <c r="I17" s="861"/>
    </row>
    <row r="18" spans="1:9" s="103" customFormat="1" ht="42.75" customHeight="1">
      <c r="A18" s="831"/>
      <c r="B18" s="745"/>
      <c r="C18" s="746"/>
      <c r="D18" s="849"/>
      <c r="E18" s="850"/>
      <c r="F18" s="851" t="s">
        <v>312</v>
      </c>
      <c r="G18" s="852"/>
      <c r="H18" s="447"/>
      <c r="I18" s="443"/>
    </row>
    <row r="19" spans="1:9" s="103" customFormat="1" ht="42.75" customHeight="1">
      <c r="A19" s="831"/>
      <c r="B19" s="745"/>
      <c r="C19" s="746"/>
      <c r="D19" s="878"/>
      <c r="E19" s="828"/>
      <c r="F19" s="827"/>
      <c r="G19" s="828"/>
      <c r="H19" s="1111"/>
      <c r="I19" s="1112"/>
    </row>
    <row r="20" spans="1:9" s="103" customFormat="1" ht="42.75" customHeight="1">
      <c r="A20" s="831"/>
      <c r="B20" s="745"/>
      <c r="C20" s="746"/>
      <c r="D20" s="878"/>
      <c r="E20" s="828"/>
      <c r="F20" s="827"/>
      <c r="G20" s="828"/>
      <c r="H20" s="435"/>
      <c r="I20" s="437"/>
    </row>
    <row r="21" spans="1:9" s="103" customFormat="1" ht="42.75" customHeight="1">
      <c r="A21" s="831"/>
      <c r="B21" s="745"/>
      <c r="C21" s="746"/>
      <c r="D21" s="878"/>
      <c r="E21" s="828"/>
      <c r="F21" s="827"/>
      <c r="G21" s="828"/>
      <c r="H21" s="435"/>
      <c r="I21" s="437"/>
    </row>
    <row r="22" spans="1:9" s="103" customFormat="1" ht="42.75" customHeight="1">
      <c r="A22" s="831"/>
      <c r="B22" s="745"/>
      <c r="C22" s="746"/>
      <c r="D22" s="878"/>
      <c r="E22" s="828"/>
      <c r="F22" s="827"/>
      <c r="G22" s="828"/>
      <c r="H22" s="435"/>
      <c r="I22" s="437"/>
    </row>
    <row r="23" spans="1:9" s="103" customFormat="1" ht="42.75" customHeight="1">
      <c r="A23" s="831"/>
      <c r="B23" s="745"/>
      <c r="C23" s="746"/>
      <c r="D23" s="878"/>
      <c r="E23" s="828"/>
      <c r="F23" s="827"/>
      <c r="G23" s="828"/>
      <c r="H23" s="435"/>
      <c r="I23" s="437"/>
    </row>
    <row r="24" spans="1:9" s="103" customFormat="1" ht="42.75" customHeight="1">
      <c r="A24" s="831"/>
      <c r="B24" s="745"/>
      <c r="C24" s="746"/>
      <c r="D24" s="878"/>
      <c r="E24" s="828"/>
      <c r="F24" s="827"/>
      <c r="G24" s="828"/>
      <c r="H24" s="435"/>
      <c r="I24" s="437"/>
    </row>
    <row r="25" spans="1:9" s="103" customFormat="1" ht="43.5" customHeight="1" thickBot="1">
      <c r="A25" s="831"/>
      <c r="B25" s="745"/>
      <c r="C25" s="746"/>
      <c r="D25" s="878"/>
      <c r="E25" s="828"/>
      <c r="F25" s="1114"/>
      <c r="G25" s="1115"/>
      <c r="H25" s="435"/>
      <c r="I25" s="437"/>
    </row>
    <row r="26" spans="1:9" s="103" customFormat="1" ht="61.5" customHeight="1" thickTop="1">
      <c r="A26" s="814"/>
      <c r="B26" s="747"/>
      <c r="C26" s="748"/>
      <c r="D26" s="832" t="s">
        <v>310</v>
      </c>
      <c r="E26" s="832"/>
      <c r="F26" s="553">
        <f>SUM(H7:H16,H18)</f>
        <v>0</v>
      </c>
      <c r="G26" s="552" t="s">
        <v>311</v>
      </c>
      <c r="H26" s="833">
        <f>SUM(I7:I16,I18)</f>
        <v>0</v>
      </c>
      <c r="I26" s="833"/>
    </row>
    <row r="27" spans="1:9" s="103" customFormat="1" ht="61.5" customHeight="1">
      <c r="A27" s="813"/>
      <c r="B27" s="743" t="s">
        <v>342</v>
      </c>
      <c r="C27" s="829"/>
      <c r="D27" s="867" t="s">
        <v>343</v>
      </c>
      <c r="E27" s="867"/>
      <c r="F27" s="484">
        <f>入力表!I26</f>
        <v>0</v>
      </c>
      <c r="G27" s="499"/>
      <c r="H27" s="498"/>
      <c r="I27" s="442"/>
    </row>
    <row r="28" spans="1:9" s="103" customFormat="1" ht="61.5" customHeight="1" thickBot="1">
      <c r="A28" s="814"/>
      <c r="B28" s="745"/>
      <c r="C28" s="830"/>
      <c r="D28" s="862" t="s">
        <v>344</v>
      </c>
      <c r="E28" s="876"/>
      <c r="F28" s="872">
        <f>入力表!J26</f>
        <v>0</v>
      </c>
      <c r="G28" s="873"/>
      <c r="H28" s="873"/>
      <c r="I28" s="874"/>
    </row>
    <row r="29" spans="1:9" s="103" customFormat="1" ht="112.5" customHeight="1" thickTop="1" thickBot="1">
      <c r="A29" s="102">
        <v>5</v>
      </c>
      <c r="B29" s="840" t="s">
        <v>299</v>
      </c>
      <c r="C29" s="818"/>
      <c r="D29" s="446">
        <f>入力表!H19</f>
        <v>0</v>
      </c>
      <c r="E29" s="497" t="s">
        <v>334</v>
      </c>
      <c r="F29" s="877"/>
      <c r="G29" s="858"/>
      <c r="H29" s="858"/>
      <c r="I29" s="859"/>
    </row>
    <row r="30" spans="1:9" s="103" customFormat="1" ht="96" customHeight="1" thickTop="1" thickBot="1">
      <c r="A30" s="102">
        <v>6</v>
      </c>
      <c r="B30" s="840" t="s">
        <v>134</v>
      </c>
      <c r="C30" s="853"/>
      <c r="D30" s="854" t="s">
        <v>135</v>
      </c>
      <c r="E30" s="855"/>
      <c r="F30" s="855"/>
      <c r="G30" s="855"/>
      <c r="H30" s="855"/>
      <c r="I30" s="856"/>
    </row>
    <row r="31" spans="1:9" s="103" customFormat="1" ht="48.75" customHeight="1" thickTop="1" thickBot="1">
      <c r="A31" s="102">
        <v>7</v>
      </c>
      <c r="B31" s="840" t="s">
        <v>316</v>
      </c>
      <c r="C31" s="818"/>
      <c r="D31" s="815">
        <f>入力表!K26</f>
        <v>0</v>
      </c>
      <c r="E31" s="816"/>
      <c r="F31" s="815"/>
      <c r="G31" s="817"/>
      <c r="H31" s="817"/>
      <c r="I31" s="875"/>
    </row>
    <row r="32" spans="1:9" ht="75" customHeight="1" thickTop="1" thickBot="1">
      <c r="A32" s="102">
        <v>8</v>
      </c>
      <c r="B32" s="840" t="s">
        <v>136</v>
      </c>
      <c r="C32" s="841"/>
      <c r="D32" s="842"/>
      <c r="E32" s="843"/>
      <c r="F32" s="843"/>
      <c r="G32" s="843"/>
      <c r="H32" s="843"/>
      <c r="I32" s="844"/>
    </row>
    <row r="33" spans="1:9" ht="64.5" customHeight="1" thickTop="1">
      <c r="A33" s="813">
        <v>9</v>
      </c>
      <c r="B33" s="743" t="s">
        <v>142</v>
      </c>
      <c r="C33" s="744"/>
      <c r="D33" s="868" t="s">
        <v>19</v>
      </c>
      <c r="E33" s="868"/>
      <c r="F33" s="408">
        <f>入力表!L26</f>
        <v>0</v>
      </c>
      <c r="G33" s="408" t="s">
        <v>143</v>
      </c>
      <c r="H33" s="845">
        <f>入力表!M26</f>
        <v>0</v>
      </c>
      <c r="I33" s="846"/>
    </row>
    <row r="34" spans="1:9" ht="54.75" customHeight="1" thickBot="1">
      <c r="A34" s="814"/>
      <c r="B34" s="747"/>
      <c r="C34" s="748"/>
      <c r="D34" s="869" t="s">
        <v>22</v>
      </c>
      <c r="E34" s="869"/>
      <c r="F34" s="395">
        <f>入力表!N26</f>
        <v>0</v>
      </c>
      <c r="G34" s="395" t="s">
        <v>20</v>
      </c>
      <c r="H34" s="870">
        <f>入力表!O26</f>
        <v>0</v>
      </c>
      <c r="I34" s="871"/>
    </row>
    <row r="35" spans="1:9" ht="150" customHeight="1" thickTop="1" thickBot="1">
      <c r="A35" s="102">
        <v>11</v>
      </c>
      <c r="B35" s="840" t="s">
        <v>354</v>
      </c>
      <c r="C35" s="841"/>
      <c r="D35" s="819"/>
      <c r="E35" s="820"/>
      <c r="F35" s="820"/>
      <c r="G35" s="820"/>
      <c r="H35" s="820"/>
      <c r="I35" s="821"/>
    </row>
    <row r="36" spans="1:9" ht="7.5" customHeight="1" thickTop="1"/>
    <row r="37" spans="1:9" ht="15.95" customHeight="1">
      <c r="A37" s="103"/>
      <c r="B37" s="104"/>
    </row>
    <row r="38" spans="1:9" ht="15.95" customHeight="1">
      <c r="B38" s="104"/>
    </row>
    <row r="39" spans="1:9" ht="15.95" customHeight="1">
      <c r="B39" s="105"/>
      <c r="C39" s="105"/>
      <c r="D39" s="105"/>
      <c r="E39" s="105"/>
      <c r="F39" s="105"/>
    </row>
    <row r="40" spans="1:9" ht="15.95" customHeight="1">
      <c r="B40" s="105"/>
      <c r="C40" s="105"/>
      <c r="D40" s="105"/>
      <c r="E40" s="105"/>
      <c r="F40" s="105"/>
    </row>
    <row r="41" spans="1:9" ht="15.95" customHeight="1">
      <c r="B41" s="105"/>
      <c r="C41" s="105"/>
      <c r="D41" s="105"/>
      <c r="E41" s="105"/>
      <c r="F41" s="105"/>
    </row>
    <row r="42" spans="1:9" ht="15.95" customHeight="1">
      <c r="B42" s="105"/>
      <c r="C42" s="105"/>
      <c r="D42" s="105"/>
      <c r="E42" s="105"/>
      <c r="F42" s="105"/>
      <c r="G42" s="106"/>
    </row>
    <row r="43" spans="1:9" ht="15.95" customHeight="1">
      <c r="D43" s="106"/>
      <c r="E43" s="106"/>
      <c r="F43" s="106"/>
      <c r="G43" s="106"/>
    </row>
    <row r="44" spans="1:9" ht="15.95" customHeight="1"/>
    <row r="45" spans="1:9" ht="15.95" customHeight="1"/>
    <row r="46" spans="1:9" ht="15.95" customHeight="1"/>
    <row r="47" spans="1:9" ht="15.95" customHeight="1"/>
    <row r="48" spans="1:9" ht="15.95" customHeight="1"/>
    <row r="49" ht="15.95" customHeight="1"/>
  </sheetData>
  <mergeCells count="74">
    <mergeCell ref="A1:H1"/>
    <mergeCell ref="A2:H2"/>
    <mergeCell ref="B3:C3"/>
    <mergeCell ref="D3:I3"/>
    <mergeCell ref="B4:C4"/>
    <mergeCell ref="D4:I4"/>
    <mergeCell ref="B5:C5"/>
    <mergeCell ref="D5:I5"/>
    <mergeCell ref="A6:A26"/>
    <mergeCell ref="B6:C26"/>
    <mergeCell ref="D6:E6"/>
    <mergeCell ref="F6:G6"/>
    <mergeCell ref="D7:E7"/>
    <mergeCell ref="F7:G7"/>
    <mergeCell ref="D8:E8"/>
    <mergeCell ref="F8:G8"/>
    <mergeCell ref="D9:E9"/>
    <mergeCell ref="F9:G9"/>
    <mergeCell ref="D10:E10"/>
    <mergeCell ref="F10:G10"/>
    <mergeCell ref="D11:E11"/>
    <mergeCell ref="F11:G11"/>
    <mergeCell ref="H17:I17"/>
    <mergeCell ref="D12:E12"/>
    <mergeCell ref="F12:G12"/>
    <mergeCell ref="D13:E13"/>
    <mergeCell ref="F13:G13"/>
    <mergeCell ref="D14:E14"/>
    <mergeCell ref="F14:G14"/>
    <mergeCell ref="D15:E15"/>
    <mergeCell ref="F15:G15"/>
    <mergeCell ref="D16:E16"/>
    <mergeCell ref="F16:G16"/>
    <mergeCell ref="D17:G17"/>
    <mergeCell ref="D18:E18"/>
    <mergeCell ref="F18:G18"/>
    <mergeCell ref="D19:E19"/>
    <mergeCell ref="F19:G19"/>
    <mergeCell ref="D20:E20"/>
    <mergeCell ref="F20:G20"/>
    <mergeCell ref="H26:I26"/>
    <mergeCell ref="D21:E21"/>
    <mergeCell ref="F21:G21"/>
    <mergeCell ref="D22:E22"/>
    <mergeCell ref="F22:G22"/>
    <mergeCell ref="D23:E23"/>
    <mergeCell ref="F23:G23"/>
    <mergeCell ref="D24:E24"/>
    <mergeCell ref="F24:G24"/>
    <mergeCell ref="D25:E25"/>
    <mergeCell ref="F25:G25"/>
    <mergeCell ref="D26:E26"/>
    <mergeCell ref="D27:E27"/>
    <mergeCell ref="D28:E28"/>
    <mergeCell ref="B29:C29"/>
    <mergeCell ref="F29:I29"/>
    <mergeCell ref="B30:C30"/>
    <mergeCell ref="D30:I30"/>
    <mergeCell ref="H34:I34"/>
    <mergeCell ref="B35:C35"/>
    <mergeCell ref="D35:I35"/>
    <mergeCell ref="A27:A28"/>
    <mergeCell ref="F28:I28"/>
    <mergeCell ref="B31:C31"/>
    <mergeCell ref="D31:E31"/>
    <mergeCell ref="F31:I31"/>
    <mergeCell ref="B32:C32"/>
    <mergeCell ref="D32:I32"/>
    <mergeCell ref="A33:A34"/>
    <mergeCell ref="B33:C34"/>
    <mergeCell ref="D33:E33"/>
    <mergeCell ref="H33:I33"/>
    <mergeCell ref="D34:E34"/>
    <mergeCell ref="B27:C28"/>
  </mergeCells>
  <phoneticPr fontId="2"/>
  <printOptions horizontalCentered="1"/>
  <pageMargins left="0.78740157480314965" right="0.19685039370078741" top="0.39370078740157483" bottom="0.39370078740157483" header="0.19685039370078741" footer="0.19685039370078741"/>
  <pageSetup paperSize="9" scale="74" firstPageNumber="2" fitToHeight="2" orientation="portrait" useFirstPageNumber="1" r:id="rId1"/>
  <headerFooter alignWithMargins="0">
    <oddHeader>&amp;R&amp;F</oddHeader>
  </headerFooter>
  <rowBreaks count="1" manualBreakCount="1">
    <brk id="26" max="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showZeros="0" view="pageBreakPreview" zoomScale="90" zoomScaleNormal="100" zoomScaleSheetLayoutView="90" workbookViewId="0">
      <selection activeCell="F7" sqref="F7:G7"/>
    </sheetView>
  </sheetViews>
  <sheetFormatPr defaultRowHeight="13.5"/>
  <cols>
    <col min="1" max="1" width="4.625" style="101" customWidth="1"/>
    <col min="2" max="3" width="6.625" style="101" customWidth="1"/>
    <col min="4" max="4" width="8.25" style="101" customWidth="1"/>
    <col min="5" max="5" width="9.875" style="101" customWidth="1"/>
    <col min="6" max="6" width="27.875" style="101" customWidth="1"/>
    <col min="7" max="7" width="15.375" style="101" customWidth="1"/>
    <col min="8" max="8" width="16.25" style="101" customWidth="1"/>
    <col min="9" max="9" width="15.875" style="101" customWidth="1"/>
    <col min="10" max="16384" width="9" style="101"/>
  </cols>
  <sheetData>
    <row r="1" spans="1:9" ht="27.75" customHeight="1">
      <c r="A1" s="834" t="s">
        <v>399</v>
      </c>
      <c r="B1" s="835"/>
      <c r="C1" s="835"/>
      <c r="D1" s="835"/>
      <c r="E1" s="835"/>
      <c r="F1" s="835"/>
      <c r="G1" s="835"/>
      <c r="H1" s="835"/>
    </row>
    <row r="2" spans="1:9" ht="21" customHeight="1">
      <c r="A2" s="836"/>
      <c r="B2" s="836"/>
      <c r="C2" s="836"/>
      <c r="D2" s="836"/>
      <c r="E2" s="836"/>
      <c r="F2" s="836"/>
      <c r="G2" s="836"/>
      <c r="H2" s="836"/>
    </row>
    <row r="3" spans="1:9" ht="45" customHeight="1">
      <c r="A3" s="406">
        <v>1</v>
      </c>
      <c r="B3" s="741" t="s">
        <v>110</v>
      </c>
      <c r="C3" s="818"/>
      <c r="D3" s="837">
        <f>入力表!L6</f>
        <v>0</v>
      </c>
      <c r="E3" s="838"/>
      <c r="F3" s="838"/>
      <c r="G3" s="838"/>
      <c r="H3" s="838"/>
      <c r="I3" s="839"/>
    </row>
    <row r="4" spans="1:9" s="103" customFormat="1" ht="45" customHeight="1" thickBot="1">
      <c r="A4" s="406">
        <v>2</v>
      </c>
      <c r="B4" s="741" t="s">
        <v>137</v>
      </c>
      <c r="C4" s="818"/>
      <c r="D4" s="743">
        <f>入力表!B33</f>
        <v>0</v>
      </c>
      <c r="E4" s="744"/>
      <c r="F4" s="744"/>
      <c r="G4" s="744"/>
      <c r="H4" s="744"/>
      <c r="I4" s="829"/>
    </row>
    <row r="5" spans="1:9" s="103" customFormat="1" ht="54" customHeight="1" thickTop="1" thickBot="1">
      <c r="A5" s="406">
        <v>3</v>
      </c>
      <c r="B5" s="741" t="s">
        <v>1</v>
      </c>
      <c r="C5" s="818"/>
      <c r="D5" s="819"/>
      <c r="E5" s="820"/>
      <c r="F5" s="820"/>
      <c r="G5" s="820"/>
      <c r="H5" s="820"/>
      <c r="I5" s="821"/>
    </row>
    <row r="6" spans="1:9" s="103" customFormat="1" ht="22.5" customHeight="1" thickTop="1" thickBot="1">
      <c r="A6" s="831">
        <v>4</v>
      </c>
      <c r="B6" s="743" t="s">
        <v>140</v>
      </c>
      <c r="C6" s="744"/>
      <c r="D6" s="847" t="s">
        <v>38</v>
      </c>
      <c r="E6" s="848"/>
      <c r="F6" s="745" t="s">
        <v>73</v>
      </c>
      <c r="G6" s="830"/>
      <c r="H6" s="445" t="s">
        <v>298</v>
      </c>
      <c r="I6" s="444" t="s">
        <v>297</v>
      </c>
    </row>
    <row r="7" spans="1:9" s="103" customFormat="1" ht="42.75" customHeight="1" thickTop="1">
      <c r="A7" s="831"/>
      <c r="B7" s="745"/>
      <c r="C7" s="746"/>
      <c r="D7" s="1113"/>
      <c r="E7" s="826"/>
      <c r="F7" s="825"/>
      <c r="G7" s="826"/>
      <c r="H7" s="434"/>
      <c r="I7" s="436"/>
    </row>
    <row r="8" spans="1:9" s="103" customFormat="1" ht="41.25" customHeight="1">
      <c r="A8" s="831"/>
      <c r="B8" s="745"/>
      <c r="C8" s="746"/>
      <c r="D8" s="878"/>
      <c r="E8" s="828"/>
      <c r="F8" s="827"/>
      <c r="G8" s="828"/>
      <c r="H8" s="435"/>
      <c r="I8" s="437"/>
    </row>
    <row r="9" spans="1:9" s="103" customFormat="1" ht="48" customHeight="1">
      <c r="A9" s="831"/>
      <c r="B9" s="745"/>
      <c r="C9" s="746"/>
      <c r="D9" s="878"/>
      <c r="E9" s="828"/>
      <c r="F9" s="827"/>
      <c r="G9" s="828"/>
      <c r="H9" s="435"/>
      <c r="I9" s="437"/>
    </row>
    <row r="10" spans="1:9" s="103" customFormat="1" ht="46.5" customHeight="1">
      <c r="A10" s="831"/>
      <c r="B10" s="745"/>
      <c r="C10" s="746"/>
      <c r="D10" s="878"/>
      <c r="E10" s="828"/>
      <c r="F10" s="827"/>
      <c r="G10" s="828"/>
      <c r="H10" s="435"/>
      <c r="I10" s="437"/>
    </row>
    <row r="11" spans="1:9" s="103" customFormat="1" ht="45.75" customHeight="1">
      <c r="A11" s="831"/>
      <c r="B11" s="745"/>
      <c r="C11" s="746"/>
      <c r="D11" s="878"/>
      <c r="E11" s="828"/>
      <c r="F11" s="827"/>
      <c r="G11" s="828"/>
      <c r="H11" s="435"/>
      <c r="I11" s="437"/>
    </row>
    <row r="12" spans="1:9" s="103" customFormat="1" ht="45.75" customHeight="1">
      <c r="A12" s="831"/>
      <c r="B12" s="745"/>
      <c r="C12" s="746"/>
      <c r="D12" s="878"/>
      <c r="E12" s="828"/>
      <c r="F12" s="827"/>
      <c r="G12" s="828"/>
      <c r="H12" s="435"/>
      <c r="I12" s="437"/>
    </row>
    <row r="13" spans="1:9" s="103" customFormat="1" ht="45.75" customHeight="1">
      <c r="A13" s="831"/>
      <c r="B13" s="745"/>
      <c r="C13" s="746"/>
      <c r="D13" s="878"/>
      <c r="E13" s="828"/>
      <c r="F13" s="827"/>
      <c r="G13" s="828"/>
      <c r="H13" s="435"/>
      <c r="I13" s="437"/>
    </row>
    <row r="14" spans="1:9" s="103" customFormat="1" ht="45.75" customHeight="1">
      <c r="A14" s="831"/>
      <c r="B14" s="745"/>
      <c r="C14" s="746"/>
      <c r="D14" s="878"/>
      <c r="E14" s="828"/>
      <c r="F14" s="827"/>
      <c r="G14" s="828"/>
      <c r="H14" s="435"/>
      <c r="I14" s="437"/>
    </row>
    <row r="15" spans="1:9" s="103" customFormat="1" ht="54" customHeight="1">
      <c r="A15" s="831"/>
      <c r="B15" s="745"/>
      <c r="C15" s="746"/>
      <c r="D15" s="878"/>
      <c r="E15" s="828"/>
      <c r="F15" s="827"/>
      <c r="G15" s="828"/>
      <c r="H15" s="435"/>
      <c r="I15" s="437"/>
    </row>
    <row r="16" spans="1:9" s="103" customFormat="1" ht="42.75" customHeight="1">
      <c r="A16" s="831"/>
      <c r="B16" s="745"/>
      <c r="C16" s="746"/>
      <c r="D16" s="878"/>
      <c r="E16" s="828"/>
      <c r="F16" s="827"/>
      <c r="G16" s="828"/>
      <c r="H16" s="435"/>
      <c r="I16" s="437"/>
    </row>
    <row r="17" spans="1:9" s="103" customFormat="1" ht="27.75" customHeight="1">
      <c r="A17" s="831"/>
      <c r="B17" s="745"/>
      <c r="C17" s="746"/>
      <c r="D17" s="822" t="s">
        <v>308</v>
      </c>
      <c r="E17" s="823"/>
      <c r="F17" s="823"/>
      <c r="G17" s="824"/>
      <c r="H17" s="860">
        <f>入力表!G19</f>
        <v>0</v>
      </c>
      <c r="I17" s="861"/>
    </row>
    <row r="18" spans="1:9" s="103" customFormat="1" ht="42.75" customHeight="1">
      <c r="A18" s="831"/>
      <c r="B18" s="745"/>
      <c r="C18" s="746"/>
      <c r="D18" s="849"/>
      <c r="E18" s="850"/>
      <c r="F18" s="851" t="s">
        <v>312</v>
      </c>
      <c r="G18" s="852"/>
      <c r="H18" s="447"/>
      <c r="I18" s="443"/>
    </row>
    <row r="19" spans="1:9" s="103" customFormat="1" ht="42.75" customHeight="1">
      <c r="A19" s="831"/>
      <c r="B19" s="745"/>
      <c r="C19" s="746"/>
      <c r="D19" s="878"/>
      <c r="E19" s="828"/>
      <c r="F19" s="827"/>
      <c r="G19" s="828"/>
      <c r="H19" s="435"/>
      <c r="I19" s="437"/>
    </row>
    <row r="20" spans="1:9" s="103" customFormat="1" ht="42.75" customHeight="1">
      <c r="A20" s="831"/>
      <c r="B20" s="745"/>
      <c r="C20" s="746"/>
      <c r="D20" s="878"/>
      <c r="E20" s="828"/>
      <c r="F20" s="827"/>
      <c r="G20" s="828"/>
      <c r="H20" s="435"/>
      <c r="I20" s="437"/>
    </row>
    <row r="21" spans="1:9" s="103" customFormat="1" ht="42.75" customHeight="1">
      <c r="A21" s="831"/>
      <c r="B21" s="745"/>
      <c r="C21" s="746"/>
      <c r="D21" s="878"/>
      <c r="E21" s="828"/>
      <c r="F21" s="827"/>
      <c r="G21" s="828"/>
      <c r="H21" s="435"/>
      <c r="I21" s="437"/>
    </row>
    <row r="22" spans="1:9" s="103" customFormat="1" ht="42.75" customHeight="1">
      <c r="A22" s="831"/>
      <c r="B22" s="745"/>
      <c r="C22" s="746"/>
      <c r="D22" s="878"/>
      <c r="E22" s="828"/>
      <c r="F22" s="827"/>
      <c r="G22" s="828"/>
      <c r="H22" s="435"/>
      <c r="I22" s="437"/>
    </row>
    <row r="23" spans="1:9" s="103" customFormat="1" ht="42.75" customHeight="1">
      <c r="A23" s="831"/>
      <c r="B23" s="745"/>
      <c r="C23" s="746"/>
      <c r="D23" s="878"/>
      <c r="E23" s="828"/>
      <c r="F23" s="827"/>
      <c r="G23" s="828"/>
      <c r="H23" s="435"/>
      <c r="I23" s="437"/>
    </row>
    <row r="24" spans="1:9" s="103" customFormat="1" ht="42.75" customHeight="1">
      <c r="A24" s="831"/>
      <c r="B24" s="745"/>
      <c r="C24" s="746"/>
      <c r="D24" s="878"/>
      <c r="E24" s="828"/>
      <c r="F24" s="827"/>
      <c r="G24" s="828"/>
      <c r="H24" s="435"/>
      <c r="I24" s="437"/>
    </row>
    <row r="25" spans="1:9" s="103" customFormat="1" ht="43.5" customHeight="1" thickBot="1">
      <c r="A25" s="831"/>
      <c r="B25" s="745"/>
      <c r="C25" s="746"/>
      <c r="D25" s="878"/>
      <c r="E25" s="828"/>
      <c r="F25" s="1114"/>
      <c r="G25" s="1115"/>
      <c r="H25" s="435"/>
      <c r="I25" s="437"/>
    </row>
    <row r="26" spans="1:9" s="103" customFormat="1" ht="61.5" customHeight="1" thickTop="1">
      <c r="A26" s="814"/>
      <c r="B26" s="747"/>
      <c r="C26" s="748"/>
      <c r="D26" s="879" t="s">
        <v>310</v>
      </c>
      <c r="E26" s="880"/>
      <c r="F26" s="553">
        <f>SUM(H7:H16,H18)</f>
        <v>0</v>
      </c>
      <c r="G26" s="552" t="s">
        <v>311</v>
      </c>
      <c r="H26" s="833">
        <f>SUM(I7:I16,I18)</f>
        <v>0</v>
      </c>
      <c r="I26" s="833"/>
    </row>
    <row r="27" spans="1:9" s="103" customFormat="1" ht="61.5" customHeight="1">
      <c r="A27" s="813"/>
      <c r="B27" s="743" t="s">
        <v>342</v>
      </c>
      <c r="C27" s="829"/>
      <c r="D27" s="867" t="s">
        <v>343</v>
      </c>
      <c r="E27" s="867"/>
      <c r="F27" s="484">
        <f>入力表!I33</f>
        <v>0</v>
      </c>
      <c r="G27" s="500"/>
      <c r="H27" s="498"/>
      <c r="I27" s="442"/>
    </row>
    <row r="28" spans="1:9" s="103" customFormat="1" ht="61.5" customHeight="1" thickBot="1">
      <c r="A28" s="814"/>
      <c r="B28" s="745"/>
      <c r="C28" s="830"/>
      <c r="D28" s="862" t="s">
        <v>344</v>
      </c>
      <c r="E28" s="876"/>
      <c r="F28" s="872">
        <f>入力表!J33</f>
        <v>0</v>
      </c>
      <c r="G28" s="873"/>
      <c r="H28" s="873"/>
      <c r="I28" s="874"/>
    </row>
    <row r="29" spans="1:9" s="103" customFormat="1" ht="112.5" customHeight="1" thickTop="1" thickBot="1">
      <c r="A29" s="406">
        <v>5</v>
      </c>
      <c r="B29" s="840" t="s">
        <v>299</v>
      </c>
      <c r="C29" s="818"/>
      <c r="D29" s="446">
        <f>入力表!H19</f>
        <v>0</v>
      </c>
      <c r="E29" s="497" t="s">
        <v>334</v>
      </c>
      <c r="F29" s="877"/>
      <c r="G29" s="858"/>
      <c r="H29" s="858"/>
      <c r="I29" s="859"/>
    </row>
    <row r="30" spans="1:9" s="103" customFormat="1" ht="96" customHeight="1" thickTop="1" thickBot="1">
      <c r="A30" s="406">
        <v>6</v>
      </c>
      <c r="B30" s="840" t="s">
        <v>134</v>
      </c>
      <c r="C30" s="853"/>
      <c r="D30" s="854" t="s">
        <v>135</v>
      </c>
      <c r="E30" s="855"/>
      <c r="F30" s="855"/>
      <c r="G30" s="855"/>
      <c r="H30" s="855"/>
      <c r="I30" s="856"/>
    </row>
    <row r="31" spans="1:9" s="103" customFormat="1" ht="48.75" customHeight="1" thickTop="1" thickBot="1">
      <c r="A31" s="406">
        <v>7</v>
      </c>
      <c r="B31" s="840" t="s">
        <v>316</v>
      </c>
      <c r="C31" s="818"/>
      <c r="D31" s="815">
        <f>入力表!K33</f>
        <v>0</v>
      </c>
      <c r="E31" s="816"/>
      <c r="F31" s="815"/>
      <c r="G31" s="817"/>
      <c r="H31" s="817"/>
      <c r="I31" s="816"/>
    </row>
    <row r="32" spans="1:9" ht="75" customHeight="1" thickTop="1" thickBot="1">
      <c r="A32" s="406">
        <v>8</v>
      </c>
      <c r="B32" s="840" t="s">
        <v>136</v>
      </c>
      <c r="C32" s="841"/>
      <c r="D32" s="842"/>
      <c r="E32" s="843"/>
      <c r="F32" s="843"/>
      <c r="G32" s="843"/>
      <c r="H32" s="843"/>
      <c r="I32" s="844"/>
    </row>
    <row r="33" spans="1:9" ht="64.5" customHeight="1" thickTop="1">
      <c r="A33" s="813">
        <v>9</v>
      </c>
      <c r="B33" s="743" t="s">
        <v>142</v>
      </c>
      <c r="C33" s="744"/>
      <c r="D33" s="868" t="s">
        <v>19</v>
      </c>
      <c r="E33" s="868"/>
      <c r="F33" s="408">
        <f>入力表!L33</f>
        <v>0</v>
      </c>
      <c r="G33" s="408" t="s">
        <v>143</v>
      </c>
      <c r="H33" s="845">
        <f>入力表!M33</f>
        <v>0</v>
      </c>
      <c r="I33" s="846"/>
    </row>
    <row r="34" spans="1:9" ht="54.75" customHeight="1" thickBot="1">
      <c r="A34" s="814"/>
      <c r="B34" s="747"/>
      <c r="C34" s="748"/>
      <c r="D34" s="869" t="s">
        <v>22</v>
      </c>
      <c r="E34" s="869"/>
      <c r="F34" s="395">
        <f>入力表!N33</f>
        <v>0</v>
      </c>
      <c r="G34" s="395" t="s">
        <v>20</v>
      </c>
      <c r="H34" s="870">
        <f>入力表!O33</f>
        <v>0</v>
      </c>
      <c r="I34" s="871"/>
    </row>
    <row r="35" spans="1:9" ht="150" customHeight="1" thickTop="1" thickBot="1">
      <c r="A35" s="406">
        <v>11</v>
      </c>
      <c r="B35" s="840" t="s">
        <v>354</v>
      </c>
      <c r="C35" s="841"/>
      <c r="D35" s="819"/>
      <c r="E35" s="820"/>
      <c r="F35" s="820"/>
      <c r="G35" s="820"/>
      <c r="H35" s="820"/>
      <c r="I35" s="821"/>
    </row>
    <row r="36" spans="1:9" ht="7.5" customHeight="1" thickTop="1"/>
    <row r="37" spans="1:9" ht="15.95" customHeight="1">
      <c r="A37" s="103"/>
      <c r="B37" s="104"/>
    </row>
    <row r="38" spans="1:9" ht="15.95" customHeight="1">
      <c r="B38" s="104"/>
    </row>
    <row r="39" spans="1:9" ht="15.95" customHeight="1">
      <c r="B39" s="105"/>
      <c r="C39" s="105"/>
      <c r="D39" s="105"/>
      <c r="E39" s="105"/>
      <c r="F39" s="105"/>
    </row>
    <row r="40" spans="1:9" ht="15.95" customHeight="1">
      <c r="B40" s="105"/>
      <c r="C40" s="105"/>
      <c r="D40" s="105"/>
      <c r="E40" s="105"/>
      <c r="F40" s="105"/>
    </row>
    <row r="41" spans="1:9" ht="15.95" customHeight="1">
      <c r="B41" s="105"/>
      <c r="C41" s="105"/>
      <c r="D41" s="105"/>
      <c r="E41" s="105"/>
      <c r="F41" s="105"/>
    </row>
    <row r="42" spans="1:9" ht="15.95" customHeight="1">
      <c r="B42" s="105"/>
      <c r="C42" s="105"/>
      <c r="D42" s="105"/>
      <c r="E42" s="105"/>
      <c r="F42" s="105"/>
      <c r="G42" s="106"/>
    </row>
    <row r="43" spans="1:9" ht="15.95" customHeight="1">
      <c r="D43" s="106"/>
      <c r="E43" s="106"/>
      <c r="F43" s="106"/>
      <c r="G43" s="106"/>
    </row>
    <row r="44" spans="1:9" ht="15.95" customHeight="1"/>
    <row r="45" spans="1:9" ht="15.95" customHeight="1"/>
    <row r="46" spans="1:9" ht="15.95" customHeight="1"/>
    <row r="47" spans="1:9" ht="15.95" customHeight="1"/>
    <row r="48" spans="1:9" ht="15.95" customHeight="1"/>
    <row r="49" ht="15.95" customHeight="1"/>
  </sheetData>
  <mergeCells count="74">
    <mergeCell ref="B35:C35"/>
    <mergeCell ref="D35:I35"/>
    <mergeCell ref="A33:A34"/>
    <mergeCell ref="B33:C34"/>
    <mergeCell ref="D33:E33"/>
    <mergeCell ref="H33:I33"/>
    <mergeCell ref="D34:E34"/>
    <mergeCell ref="H34:I34"/>
    <mergeCell ref="B32:C32"/>
    <mergeCell ref="D32:I32"/>
    <mergeCell ref="A27:A28"/>
    <mergeCell ref="B27:C28"/>
    <mergeCell ref="D27:E27"/>
    <mergeCell ref="D28:E28"/>
    <mergeCell ref="F28:I28"/>
    <mergeCell ref="B29:C29"/>
    <mergeCell ref="F29:I29"/>
    <mergeCell ref="B30:C30"/>
    <mergeCell ref="D30:I30"/>
    <mergeCell ref="B31:C31"/>
    <mergeCell ref="D31:E31"/>
    <mergeCell ref="F31:I31"/>
    <mergeCell ref="H26:I26"/>
    <mergeCell ref="D21:E21"/>
    <mergeCell ref="F21:G21"/>
    <mergeCell ref="D22:E22"/>
    <mergeCell ref="F22:G22"/>
    <mergeCell ref="D23:E23"/>
    <mergeCell ref="F23:G23"/>
    <mergeCell ref="D24:E24"/>
    <mergeCell ref="F24:G24"/>
    <mergeCell ref="D25:E25"/>
    <mergeCell ref="F25:G25"/>
    <mergeCell ref="D26:E26"/>
    <mergeCell ref="D18:E18"/>
    <mergeCell ref="F18:G18"/>
    <mergeCell ref="D19:E19"/>
    <mergeCell ref="F19:G19"/>
    <mergeCell ref="D20:E20"/>
    <mergeCell ref="F20:G20"/>
    <mergeCell ref="H17:I17"/>
    <mergeCell ref="D12:E12"/>
    <mergeCell ref="F12:G12"/>
    <mergeCell ref="D13:E13"/>
    <mergeCell ref="F13:G13"/>
    <mergeCell ref="D14:E14"/>
    <mergeCell ref="F14:G14"/>
    <mergeCell ref="D15:E15"/>
    <mergeCell ref="F15:G15"/>
    <mergeCell ref="D16:E16"/>
    <mergeCell ref="F16:G16"/>
    <mergeCell ref="D17:G17"/>
    <mergeCell ref="B5:C5"/>
    <mergeCell ref="D5:I5"/>
    <mergeCell ref="A6:A26"/>
    <mergeCell ref="B6:C26"/>
    <mergeCell ref="D6:E6"/>
    <mergeCell ref="F6:G6"/>
    <mergeCell ref="D7:E7"/>
    <mergeCell ref="F7:G7"/>
    <mergeCell ref="D8:E8"/>
    <mergeCell ref="F8:G8"/>
    <mergeCell ref="D9:E9"/>
    <mergeCell ref="F9:G9"/>
    <mergeCell ref="D10:E10"/>
    <mergeCell ref="F10:G10"/>
    <mergeCell ref="D11:E11"/>
    <mergeCell ref="F11:G11"/>
    <mergeCell ref="A1:H1"/>
    <mergeCell ref="A2:H2"/>
    <mergeCell ref="B3:C3"/>
    <mergeCell ref="D3:I3"/>
    <mergeCell ref="B4:C4"/>
    <mergeCell ref="D4:I4"/>
  </mergeCells>
  <phoneticPr fontId="2"/>
  <printOptions horizontalCentered="1"/>
  <pageMargins left="0.78740157480314965" right="0.19685039370078741" top="0.39370078740157483" bottom="0.39370078740157483" header="0.19685039370078741" footer="0.19685039370078741"/>
  <pageSetup paperSize="9" scale="74" firstPageNumber="2" fitToHeight="2" orientation="portrait" useFirstPageNumber="1" r:id="rId1"/>
  <headerFooter alignWithMargins="0">
    <oddHeader>&amp;R&amp;F</oddHeader>
  </headerFooter>
  <rowBreaks count="1" manualBreakCount="1">
    <brk id="26" max="8"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0"/>
  <sheetViews>
    <sheetView showGridLines="0" view="pageBreakPreview" zoomScaleNormal="100" workbookViewId="0">
      <selection activeCell="A2" sqref="A2"/>
    </sheetView>
  </sheetViews>
  <sheetFormatPr defaultRowHeight="13.5"/>
  <cols>
    <col min="1" max="1" width="26.375" style="450" customWidth="1"/>
    <col min="2" max="2" width="17.75" style="450" customWidth="1"/>
    <col min="3" max="3" width="12.25" style="450" customWidth="1"/>
    <col min="4" max="4" width="16.625" style="450" bestFit="1" customWidth="1"/>
    <col min="5" max="5" width="13.625" style="450" customWidth="1"/>
    <col min="6" max="16384" width="9" style="450"/>
  </cols>
  <sheetData>
    <row r="1" spans="1:6" ht="25.5" customHeight="1">
      <c r="A1" s="881" t="s">
        <v>400</v>
      </c>
      <c r="B1" s="881"/>
      <c r="C1" s="881"/>
      <c r="D1" s="881"/>
      <c r="E1" s="881"/>
      <c r="F1" s="449"/>
    </row>
    <row r="2" spans="1:6" ht="25.5" customHeight="1">
      <c r="A2" s="451"/>
      <c r="B2" s="451"/>
      <c r="C2" s="451"/>
      <c r="D2" s="451"/>
      <c r="E2" s="451"/>
      <c r="F2" s="449"/>
    </row>
    <row r="3" spans="1:6" s="453" customFormat="1" ht="14.25">
      <c r="A3" s="452" t="s">
        <v>332</v>
      </c>
      <c r="B3" s="882">
        <f>入力表!C19</f>
        <v>0</v>
      </c>
      <c r="C3" s="882"/>
      <c r="D3" s="882"/>
      <c r="E3" s="882"/>
    </row>
    <row r="4" spans="1:6" s="453" customFormat="1" ht="19.5" customHeight="1" thickBot="1">
      <c r="A4" s="452" t="s">
        <v>317</v>
      </c>
      <c r="B4" s="454">
        <f>入力表!G6</f>
        <v>0</v>
      </c>
    </row>
    <row r="5" spans="1:6" s="453" customFormat="1" ht="32.1" customHeight="1" thickBot="1">
      <c r="A5" s="455" t="s">
        <v>318</v>
      </c>
      <c r="B5" s="456" t="s">
        <v>319</v>
      </c>
      <c r="C5" s="457" t="s">
        <v>320</v>
      </c>
      <c r="D5" s="457" t="s">
        <v>321</v>
      </c>
      <c r="E5" s="458" t="s">
        <v>6</v>
      </c>
    </row>
    <row r="6" spans="1:6" s="453" customFormat="1" ht="32.1" customHeight="1" thickBot="1">
      <c r="A6" s="459" t="s">
        <v>322</v>
      </c>
      <c r="B6" s="460" t="s">
        <v>323</v>
      </c>
      <c r="C6" s="461">
        <v>1000</v>
      </c>
      <c r="D6" s="461">
        <v>1000</v>
      </c>
      <c r="E6" s="462" t="s">
        <v>324</v>
      </c>
    </row>
    <row r="7" spans="1:6" s="467" customFormat="1" ht="32.1" customHeight="1" thickTop="1">
      <c r="A7" s="463"/>
      <c r="B7" s="464"/>
      <c r="C7" s="465"/>
      <c r="D7" s="465"/>
      <c r="E7" s="466"/>
    </row>
    <row r="8" spans="1:6" s="467" customFormat="1" ht="32.1" customHeight="1">
      <c r="A8" s="468"/>
      <c r="B8" s="469"/>
      <c r="C8" s="470"/>
      <c r="D8" s="470"/>
      <c r="E8" s="471"/>
    </row>
    <row r="9" spans="1:6" s="467" customFormat="1" ht="32.1" customHeight="1">
      <c r="A9" s="468"/>
      <c r="B9" s="469"/>
      <c r="C9" s="470"/>
      <c r="D9" s="470"/>
      <c r="E9" s="471"/>
    </row>
    <row r="10" spans="1:6" s="467" customFormat="1" ht="32.1" customHeight="1">
      <c r="A10" s="468"/>
      <c r="B10" s="469"/>
      <c r="C10" s="470"/>
      <c r="D10" s="470"/>
      <c r="E10" s="472"/>
    </row>
    <row r="11" spans="1:6" s="467" customFormat="1" ht="32.1" customHeight="1">
      <c r="A11" s="468"/>
      <c r="B11" s="469"/>
      <c r="C11" s="470"/>
      <c r="D11" s="470"/>
      <c r="E11" s="472"/>
    </row>
    <row r="12" spans="1:6" s="467" customFormat="1" ht="32.1" customHeight="1">
      <c r="A12" s="468"/>
      <c r="B12" s="469"/>
      <c r="C12" s="470"/>
      <c r="D12" s="470"/>
      <c r="E12" s="472"/>
    </row>
    <row r="13" spans="1:6" s="467" customFormat="1" ht="32.1" customHeight="1" thickBot="1">
      <c r="A13" s="473" t="s">
        <v>325</v>
      </c>
      <c r="B13" s="474"/>
      <c r="C13" s="475"/>
      <c r="D13" s="475"/>
      <c r="E13" s="476"/>
    </row>
    <row r="14" spans="1:6" s="467" customFormat="1" ht="32.1" customHeight="1" thickTop="1" thickBot="1">
      <c r="A14" s="477" t="s">
        <v>326</v>
      </c>
      <c r="B14" s="478"/>
      <c r="C14" s="479"/>
      <c r="D14" s="479">
        <f>SUM(D7:D13)</f>
        <v>0</v>
      </c>
      <c r="E14" s="480" t="s">
        <v>327</v>
      </c>
    </row>
    <row r="15" spans="1:6" s="467" customFormat="1"/>
    <row r="16" spans="1:6" s="467" customFormat="1" ht="20.100000000000001" customHeight="1">
      <c r="A16" s="467" t="s">
        <v>328</v>
      </c>
    </row>
    <row r="17" spans="1:1" s="453" customFormat="1" ht="19.5" customHeight="1">
      <c r="A17" s="467" t="s">
        <v>329</v>
      </c>
    </row>
    <row r="18" spans="1:1" s="453" customFormat="1" ht="19.5" customHeight="1">
      <c r="A18" s="467" t="s">
        <v>330</v>
      </c>
    </row>
    <row r="19" spans="1:1" s="467" customFormat="1" ht="20.100000000000001" customHeight="1">
      <c r="A19" s="467" t="s">
        <v>331</v>
      </c>
    </row>
    <row r="20" spans="1:1" s="453" customFormat="1" ht="19.5" customHeight="1">
      <c r="A20" s="467"/>
    </row>
    <row r="21" spans="1:1" s="453" customFormat="1"/>
    <row r="22" spans="1:1" s="453" customFormat="1"/>
    <row r="23" spans="1:1" s="453" customFormat="1"/>
    <row r="24" spans="1:1" s="453" customFormat="1"/>
    <row r="25" spans="1:1" s="453" customFormat="1"/>
    <row r="26" spans="1:1" s="453" customFormat="1"/>
    <row r="27" spans="1:1" s="453" customFormat="1"/>
    <row r="28" spans="1:1" s="453" customFormat="1"/>
    <row r="29" spans="1:1" s="453" customFormat="1"/>
    <row r="30" spans="1:1" s="453" customFormat="1"/>
    <row r="31" spans="1:1" s="453" customFormat="1"/>
    <row r="32" spans="1:1" s="453" customFormat="1"/>
    <row r="33" s="453" customFormat="1"/>
    <row r="34" s="453" customFormat="1"/>
    <row r="35" s="453" customFormat="1"/>
    <row r="36" s="453" customFormat="1"/>
    <row r="37" s="453" customFormat="1"/>
    <row r="38" s="453" customFormat="1"/>
    <row r="39" s="453" customFormat="1"/>
    <row r="40" s="453" customFormat="1"/>
    <row r="41" s="453" customFormat="1"/>
    <row r="42" s="453" customFormat="1"/>
    <row r="43" s="453" customFormat="1"/>
    <row r="44" s="453" customFormat="1"/>
    <row r="45" s="453" customFormat="1"/>
    <row r="46" s="453" customFormat="1"/>
    <row r="47" s="453" customFormat="1"/>
    <row r="48" s="453" customFormat="1"/>
    <row r="49" s="453" customFormat="1"/>
    <row r="50" s="453" customFormat="1"/>
    <row r="51" s="453" customFormat="1"/>
    <row r="52" s="453" customFormat="1"/>
    <row r="53" s="453" customFormat="1"/>
    <row r="54" s="453" customFormat="1"/>
    <row r="55" s="453" customFormat="1"/>
    <row r="56" s="453" customFormat="1"/>
    <row r="57" s="453" customFormat="1"/>
    <row r="58" s="453" customFormat="1"/>
    <row r="59" s="453" customFormat="1"/>
    <row r="60" s="453" customFormat="1"/>
    <row r="61" s="453" customFormat="1"/>
    <row r="62" s="453" customFormat="1"/>
    <row r="63" s="453" customFormat="1"/>
    <row r="64" s="453" customFormat="1"/>
    <row r="65" s="453" customFormat="1"/>
    <row r="66" s="453" customFormat="1"/>
    <row r="67" s="453" customFormat="1"/>
    <row r="68" s="453" customFormat="1"/>
    <row r="69" s="453" customFormat="1"/>
    <row r="70" s="453" customFormat="1"/>
    <row r="71" s="453" customFormat="1"/>
    <row r="72" s="453" customFormat="1"/>
    <row r="73" s="453" customFormat="1"/>
    <row r="74" s="453" customFormat="1"/>
    <row r="75" s="453" customFormat="1"/>
    <row r="76" s="453" customFormat="1"/>
    <row r="77" s="453" customFormat="1"/>
    <row r="78" s="453" customFormat="1"/>
    <row r="79" s="453" customFormat="1"/>
    <row r="80" s="453" customFormat="1"/>
    <row r="81" s="453" customFormat="1"/>
    <row r="82" s="453" customFormat="1"/>
    <row r="83" s="453" customFormat="1"/>
    <row r="84" s="453" customFormat="1"/>
    <row r="85" s="453" customFormat="1"/>
    <row r="86" s="453" customFormat="1"/>
    <row r="87" s="453" customFormat="1"/>
    <row r="88" s="453" customFormat="1"/>
    <row r="89" s="453" customFormat="1"/>
    <row r="90" s="453" customFormat="1"/>
    <row r="91" s="453" customFormat="1"/>
    <row r="92" s="453" customFormat="1"/>
    <row r="93" s="453" customFormat="1"/>
    <row r="94" s="453" customFormat="1"/>
    <row r="95" s="453" customFormat="1"/>
    <row r="96" s="453" customFormat="1"/>
    <row r="97" s="453" customFormat="1"/>
    <row r="98" s="453" customFormat="1"/>
    <row r="99" s="453" customFormat="1"/>
    <row r="100" s="453" customFormat="1"/>
    <row r="101" s="453" customFormat="1"/>
    <row r="102" s="453" customFormat="1"/>
    <row r="103" s="453" customFormat="1"/>
    <row r="104" s="453" customFormat="1"/>
    <row r="105" s="453" customFormat="1"/>
    <row r="106" s="453" customFormat="1"/>
    <row r="107" s="453" customFormat="1"/>
    <row r="108" s="453" customFormat="1"/>
    <row r="109" s="453" customFormat="1"/>
    <row r="110" s="453" customFormat="1"/>
    <row r="111" s="453" customFormat="1"/>
    <row r="112" s="453" customFormat="1"/>
    <row r="113" s="453" customFormat="1"/>
    <row r="114" s="453" customFormat="1"/>
    <row r="115" s="453" customFormat="1"/>
    <row r="116" s="453" customFormat="1"/>
    <row r="117" s="453" customFormat="1"/>
    <row r="118" s="453" customFormat="1"/>
    <row r="119" s="453" customFormat="1"/>
    <row r="120" s="453" customFormat="1"/>
    <row r="121" s="453" customFormat="1"/>
    <row r="122" s="453" customFormat="1"/>
    <row r="123" s="453" customFormat="1"/>
    <row r="124" s="453" customFormat="1"/>
    <row r="125" s="453" customFormat="1"/>
    <row r="126" s="453" customFormat="1"/>
    <row r="127" s="453" customFormat="1"/>
    <row r="128" s="453" customFormat="1"/>
    <row r="129" s="453" customFormat="1"/>
    <row r="130" s="453" customFormat="1"/>
    <row r="131" s="453" customFormat="1"/>
    <row r="132" s="453" customFormat="1"/>
    <row r="133" s="453" customFormat="1"/>
    <row r="134" s="453" customFormat="1"/>
    <row r="135" s="453" customFormat="1"/>
    <row r="136" s="453" customFormat="1"/>
    <row r="137" s="453" customFormat="1"/>
    <row r="138" s="453" customFormat="1"/>
    <row r="139" s="453" customFormat="1"/>
    <row r="140" s="453" customFormat="1"/>
    <row r="141" s="453" customFormat="1"/>
    <row r="142" s="453" customFormat="1"/>
    <row r="143" s="453" customFormat="1"/>
    <row r="144" s="453" customFormat="1"/>
    <row r="145" s="453" customFormat="1"/>
    <row r="146" s="453" customFormat="1"/>
    <row r="147" s="453" customFormat="1"/>
    <row r="148" s="453" customFormat="1"/>
    <row r="149" s="453" customFormat="1"/>
    <row r="150" s="453" customFormat="1"/>
    <row r="151" s="453" customFormat="1"/>
    <row r="152" s="453" customFormat="1"/>
    <row r="153" s="453" customFormat="1"/>
    <row r="154" s="453" customFormat="1"/>
    <row r="155" s="453" customFormat="1"/>
    <row r="156" s="453" customFormat="1"/>
    <row r="157" s="453" customFormat="1"/>
    <row r="158" s="453" customFormat="1"/>
    <row r="159" s="453" customFormat="1"/>
    <row r="160" s="453" customFormat="1"/>
    <row r="161" s="453" customFormat="1"/>
    <row r="162" s="453" customFormat="1"/>
    <row r="163" s="453" customFormat="1"/>
    <row r="164" s="453" customFormat="1"/>
    <row r="165" s="453" customFormat="1"/>
    <row r="166" s="453" customFormat="1"/>
    <row r="167" s="453" customFormat="1"/>
    <row r="168" s="453" customFormat="1"/>
    <row r="169" s="453" customFormat="1"/>
    <row r="170" s="453" customFormat="1"/>
    <row r="171" s="453" customFormat="1"/>
    <row r="172" s="453" customFormat="1"/>
    <row r="173" s="453" customFormat="1"/>
    <row r="174" s="453" customFormat="1"/>
    <row r="175" s="453" customFormat="1"/>
    <row r="176" s="453" customFormat="1"/>
    <row r="177" s="453" customFormat="1"/>
    <row r="178" s="453" customFormat="1"/>
    <row r="179" s="453" customFormat="1"/>
    <row r="180" s="453" customFormat="1"/>
    <row r="181" s="453" customFormat="1"/>
    <row r="182" s="453" customFormat="1"/>
    <row r="183" s="453" customFormat="1"/>
    <row r="184" s="453" customFormat="1"/>
    <row r="185" s="453" customFormat="1"/>
    <row r="186" s="453" customFormat="1"/>
    <row r="187" s="453" customFormat="1"/>
    <row r="188" s="453" customFormat="1"/>
    <row r="189" s="453" customFormat="1"/>
    <row r="190" s="453" customFormat="1"/>
    <row r="191" s="453" customFormat="1"/>
    <row r="192" s="453" customFormat="1"/>
    <row r="193" s="453" customFormat="1"/>
    <row r="194" s="453" customFormat="1"/>
    <row r="195" s="453" customFormat="1"/>
    <row r="196" s="453" customFormat="1"/>
    <row r="197" s="453" customFormat="1"/>
    <row r="198" s="453" customFormat="1"/>
    <row r="199" s="453" customFormat="1"/>
    <row r="200" s="453" customFormat="1"/>
    <row r="201" s="453" customFormat="1"/>
    <row r="202" s="453" customFormat="1"/>
    <row r="203" s="453" customFormat="1"/>
    <row r="204" s="453" customFormat="1"/>
    <row r="205" s="453" customFormat="1"/>
    <row r="206" s="453" customFormat="1"/>
    <row r="207" s="453" customFormat="1"/>
    <row r="208" s="453" customFormat="1"/>
    <row r="209" s="453" customFormat="1"/>
    <row r="210" s="453" customFormat="1"/>
    <row r="211" s="453" customFormat="1"/>
    <row r="212" s="453" customFormat="1"/>
    <row r="213" s="453" customFormat="1"/>
    <row r="214" s="453" customFormat="1"/>
    <row r="215" s="453" customFormat="1"/>
    <row r="216" s="453" customFormat="1"/>
    <row r="217" s="453" customFormat="1"/>
    <row r="218" s="453" customFormat="1"/>
    <row r="219" s="453" customFormat="1"/>
    <row r="220" s="453" customFormat="1"/>
    <row r="221" s="453" customFormat="1"/>
    <row r="222" s="453" customFormat="1"/>
    <row r="223" s="453" customFormat="1"/>
    <row r="224" s="453" customFormat="1"/>
    <row r="225" s="453" customFormat="1"/>
    <row r="226" s="453" customFormat="1"/>
    <row r="227" s="453" customFormat="1"/>
    <row r="228" s="453" customFormat="1"/>
    <row r="229" s="453" customFormat="1"/>
    <row r="230" s="453" customFormat="1"/>
    <row r="231" s="453" customFormat="1"/>
    <row r="232" s="453" customFormat="1"/>
    <row r="233" s="453" customFormat="1"/>
    <row r="234" s="453" customFormat="1"/>
    <row r="235" s="453" customFormat="1"/>
    <row r="236" s="453" customFormat="1"/>
    <row r="237" s="453" customFormat="1"/>
    <row r="238" s="453" customFormat="1"/>
    <row r="239" s="453" customFormat="1"/>
    <row r="240" s="453" customFormat="1"/>
    <row r="241" s="453" customFormat="1"/>
    <row r="242" s="453" customFormat="1"/>
    <row r="243" s="453" customFormat="1"/>
    <row r="244" s="453" customFormat="1"/>
    <row r="245" s="453" customFormat="1"/>
    <row r="246" s="453" customFormat="1"/>
    <row r="247" s="453" customFormat="1"/>
    <row r="248" s="453" customFormat="1"/>
    <row r="249" s="453" customFormat="1"/>
    <row r="250" s="453" customFormat="1"/>
    <row r="251" s="453" customFormat="1"/>
    <row r="252" s="453" customFormat="1"/>
    <row r="253" s="453" customFormat="1"/>
    <row r="254" s="453" customFormat="1"/>
    <row r="255" s="453" customFormat="1"/>
    <row r="256" s="453" customFormat="1"/>
    <row r="257" s="453" customFormat="1"/>
    <row r="258" s="453" customFormat="1"/>
    <row r="259" s="453" customFormat="1"/>
    <row r="260" s="453" customFormat="1"/>
    <row r="261" s="453" customFormat="1"/>
    <row r="262" s="453" customFormat="1"/>
    <row r="263" s="453" customFormat="1"/>
    <row r="264" s="453" customFormat="1"/>
    <row r="265" s="453" customFormat="1"/>
    <row r="266" s="453" customFormat="1"/>
    <row r="267" s="453" customFormat="1"/>
    <row r="268" s="453" customFormat="1"/>
    <row r="269" s="453" customFormat="1"/>
    <row r="270" s="453" customFormat="1"/>
    <row r="271" s="453" customFormat="1"/>
    <row r="272" s="453" customFormat="1"/>
    <row r="273" s="453" customFormat="1"/>
    <row r="274" s="453" customFormat="1"/>
    <row r="275" s="453" customFormat="1"/>
    <row r="276" s="453" customFormat="1"/>
    <row r="277" s="453" customFormat="1"/>
    <row r="278" s="453" customFormat="1"/>
    <row r="279" s="453" customFormat="1"/>
    <row r="280" s="453" customFormat="1"/>
    <row r="281" s="453" customFormat="1"/>
    <row r="282" s="453" customFormat="1"/>
    <row r="283" s="453" customFormat="1"/>
    <row r="284" s="453" customFormat="1"/>
    <row r="285" s="453" customFormat="1"/>
    <row r="286" s="453" customFormat="1"/>
    <row r="287" s="453" customFormat="1"/>
    <row r="288" s="453" customFormat="1"/>
    <row r="289" s="453" customFormat="1"/>
    <row r="290" s="453" customFormat="1"/>
    <row r="291" s="453" customFormat="1"/>
    <row r="292" s="453" customFormat="1"/>
    <row r="293" s="453" customFormat="1"/>
    <row r="294" s="453" customFormat="1"/>
    <row r="295" s="453" customFormat="1"/>
    <row r="296" s="453" customFormat="1"/>
    <row r="297" s="453" customFormat="1"/>
    <row r="298" s="453" customFormat="1"/>
    <row r="299" s="453" customFormat="1"/>
    <row r="300" s="453" customFormat="1"/>
    <row r="301" s="453" customFormat="1"/>
    <row r="302" s="453" customFormat="1"/>
    <row r="303" s="453" customFormat="1"/>
    <row r="304" s="453" customFormat="1"/>
    <row r="305" s="453" customFormat="1"/>
    <row r="306" s="453" customFormat="1"/>
    <row r="307" s="453" customFormat="1"/>
    <row r="308" s="453" customFormat="1"/>
    <row r="309" s="453" customFormat="1"/>
    <row r="310" s="453" customFormat="1"/>
    <row r="311" s="453" customFormat="1"/>
    <row r="312" s="453" customFormat="1"/>
    <row r="313" s="453" customFormat="1"/>
    <row r="314" s="453" customFormat="1"/>
    <row r="315" s="453" customFormat="1"/>
    <row r="316" s="453" customFormat="1"/>
    <row r="317" s="453" customFormat="1"/>
    <row r="318" s="453" customFormat="1"/>
    <row r="319" s="453" customFormat="1"/>
    <row r="320" s="453" customFormat="1"/>
    <row r="321" s="453" customFormat="1"/>
    <row r="322" s="453" customFormat="1"/>
    <row r="323" s="453" customFormat="1"/>
    <row r="324" s="453" customFormat="1"/>
    <row r="325" s="453" customFormat="1"/>
    <row r="326" s="453" customFormat="1"/>
    <row r="327" s="453" customFormat="1"/>
    <row r="328" s="453" customFormat="1"/>
    <row r="329" s="453" customFormat="1"/>
    <row r="330" s="453" customFormat="1"/>
    <row r="331" s="453" customFormat="1"/>
    <row r="332" s="453" customFormat="1"/>
    <row r="333" s="453" customFormat="1"/>
    <row r="334" s="453" customFormat="1"/>
    <row r="335" s="453" customFormat="1"/>
    <row r="336" s="453" customFormat="1"/>
    <row r="337" s="453" customFormat="1"/>
    <row r="338" s="453" customFormat="1"/>
    <row r="339" s="453" customFormat="1"/>
    <row r="340" s="453" customFormat="1"/>
    <row r="341" s="453" customFormat="1"/>
    <row r="342" s="453" customFormat="1"/>
    <row r="343" s="453" customFormat="1"/>
    <row r="344" s="453" customFormat="1"/>
    <row r="345" s="453" customFormat="1"/>
    <row r="346" s="453" customFormat="1"/>
    <row r="347" s="453" customFormat="1"/>
    <row r="348" s="453" customFormat="1"/>
    <row r="349" s="453" customFormat="1"/>
    <row r="350" s="453" customFormat="1"/>
    <row r="351" s="453" customFormat="1"/>
    <row r="352" s="453" customFormat="1"/>
    <row r="353" s="453" customFormat="1"/>
    <row r="354" s="453" customFormat="1"/>
    <row r="355" s="453" customFormat="1"/>
    <row r="356" s="453" customFormat="1"/>
    <row r="357" s="453" customFormat="1"/>
    <row r="358" s="453" customFormat="1"/>
    <row r="359" s="453" customFormat="1"/>
    <row r="360" s="453" customFormat="1"/>
    <row r="361" s="453" customFormat="1"/>
    <row r="362" s="453" customFormat="1"/>
    <row r="363" s="453" customFormat="1"/>
    <row r="364" s="453" customFormat="1"/>
    <row r="365" s="453" customFormat="1"/>
    <row r="366" s="453" customFormat="1"/>
    <row r="367" s="453" customFormat="1"/>
    <row r="368" s="453" customFormat="1"/>
    <row r="369" s="453" customFormat="1"/>
    <row r="370" s="453" customFormat="1"/>
    <row r="371" s="453" customFormat="1"/>
    <row r="372" s="453" customFormat="1"/>
    <row r="373" s="453" customFormat="1"/>
    <row r="374" s="453" customFormat="1"/>
    <row r="375" s="453" customFormat="1"/>
    <row r="376" s="453" customFormat="1"/>
    <row r="377" s="453" customFormat="1"/>
    <row r="378" s="453" customFormat="1"/>
    <row r="379" s="453" customFormat="1"/>
    <row r="380" s="453" customFormat="1"/>
    <row r="381" s="453" customFormat="1"/>
    <row r="382" s="453" customFormat="1"/>
    <row r="383" s="453" customFormat="1"/>
    <row r="384" s="453" customFormat="1"/>
    <row r="385" s="453" customFormat="1"/>
    <row r="386" s="453" customFormat="1"/>
    <row r="387" s="453" customFormat="1"/>
    <row r="388" s="453" customFormat="1"/>
    <row r="389" s="453" customFormat="1"/>
    <row r="390" s="453" customFormat="1"/>
  </sheetData>
  <mergeCells count="2">
    <mergeCell ref="A1:E1"/>
    <mergeCell ref="B3:E3"/>
  </mergeCells>
  <phoneticPr fontId="2"/>
  <printOptions horizontalCentered="1"/>
  <pageMargins left="0.78740157480314965" right="0.78740157480314965" top="0.98425196850393704" bottom="0.27559055118110237" header="0.51181102362204722" footer="0.51181102362204722"/>
  <pageSetup paperSize="9" scale="99" orientation="portrait" r:id="rId1"/>
  <headerFooter alignWithMargins="0">
    <oddHeader>&amp;R&amp;10&amp;F&amp;A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0"/>
  <sheetViews>
    <sheetView showGridLines="0" view="pageBreakPreview" zoomScaleNormal="100" workbookViewId="0">
      <selection activeCell="G11" sqref="G11"/>
    </sheetView>
  </sheetViews>
  <sheetFormatPr defaultRowHeight="13.5"/>
  <cols>
    <col min="1" max="1" width="26.375" style="450" customWidth="1"/>
    <col min="2" max="2" width="17.75" style="450" customWidth="1"/>
    <col min="3" max="3" width="12.25" style="450" customWidth="1"/>
    <col min="4" max="4" width="16.625" style="450" bestFit="1" customWidth="1"/>
    <col min="5" max="5" width="13.625" style="450" customWidth="1"/>
    <col min="6" max="16384" width="9" style="450"/>
  </cols>
  <sheetData>
    <row r="1" spans="1:6" ht="25.5" customHeight="1">
      <c r="A1" s="881" t="s">
        <v>400</v>
      </c>
      <c r="B1" s="881"/>
      <c r="C1" s="881"/>
      <c r="D1" s="881"/>
      <c r="E1" s="881"/>
      <c r="F1" s="449"/>
    </row>
    <row r="2" spans="1:6" ht="25.5" customHeight="1">
      <c r="A2" s="451"/>
      <c r="B2" s="451"/>
      <c r="C2" s="451"/>
      <c r="D2" s="451"/>
      <c r="E2" s="451"/>
      <c r="F2" s="449"/>
    </row>
    <row r="3" spans="1:6" s="453" customFormat="1" ht="14.25">
      <c r="A3" s="452" t="s">
        <v>332</v>
      </c>
      <c r="B3" s="882">
        <f>入力表!B26</f>
        <v>0</v>
      </c>
      <c r="C3" s="882"/>
      <c r="D3" s="882"/>
      <c r="E3" s="882"/>
    </row>
    <row r="4" spans="1:6" s="453" customFormat="1" ht="19.5" customHeight="1" thickBot="1">
      <c r="A4" s="452" t="s">
        <v>317</v>
      </c>
      <c r="B4" s="454">
        <f>入力表!G6</f>
        <v>0</v>
      </c>
    </row>
    <row r="5" spans="1:6" s="453" customFormat="1" ht="32.1" customHeight="1" thickBot="1">
      <c r="A5" s="455" t="s">
        <v>318</v>
      </c>
      <c r="B5" s="456" t="s">
        <v>319</v>
      </c>
      <c r="C5" s="457" t="s">
        <v>320</v>
      </c>
      <c r="D5" s="457" t="s">
        <v>321</v>
      </c>
      <c r="E5" s="458" t="s">
        <v>6</v>
      </c>
    </row>
    <row r="6" spans="1:6" s="453" customFormat="1" ht="32.1" customHeight="1" thickBot="1">
      <c r="A6" s="459" t="s">
        <v>322</v>
      </c>
      <c r="B6" s="460" t="s">
        <v>323</v>
      </c>
      <c r="C6" s="461">
        <v>1000</v>
      </c>
      <c r="D6" s="461">
        <v>1000</v>
      </c>
      <c r="E6" s="462" t="s">
        <v>324</v>
      </c>
    </row>
    <row r="7" spans="1:6" s="467" customFormat="1" ht="32.1" customHeight="1" thickTop="1">
      <c r="A7" s="506"/>
      <c r="B7" s="507"/>
      <c r="C7" s="510"/>
      <c r="D7" s="510"/>
      <c r="E7" s="513"/>
    </row>
    <row r="8" spans="1:6" s="467" customFormat="1" ht="32.1" customHeight="1">
      <c r="A8" s="508"/>
      <c r="B8" s="509"/>
      <c r="C8" s="511"/>
      <c r="D8" s="511"/>
      <c r="E8" s="472"/>
    </row>
    <row r="9" spans="1:6" s="467" customFormat="1" ht="32.1" customHeight="1">
      <c r="A9" s="508"/>
      <c r="B9" s="509"/>
      <c r="C9" s="511"/>
      <c r="D9" s="511"/>
      <c r="E9" s="472"/>
    </row>
    <row r="10" spans="1:6" s="467" customFormat="1" ht="32.1" customHeight="1">
      <c r="A10" s="508"/>
      <c r="B10" s="509"/>
      <c r="C10" s="511"/>
      <c r="D10" s="511"/>
      <c r="E10" s="472"/>
    </row>
    <row r="11" spans="1:6" s="467" customFormat="1" ht="32.1" customHeight="1">
      <c r="A11" s="508"/>
      <c r="B11" s="509"/>
      <c r="C11" s="511"/>
      <c r="D11" s="511"/>
      <c r="E11" s="472"/>
    </row>
    <row r="12" spans="1:6" s="467" customFormat="1" ht="32.1" customHeight="1">
      <c r="A12" s="508"/>
      <c r="B12" s="509"/>
      <c r="C12" s="511"/>
      <c r="D12" s="511"/>
      <c r="E12" s="472"/>
    </row>
    <row r="13" spans="1:6" s="467" customFormat="1" ht="32.1" customHeight="1" thickBot="1">
      <c r="A13" s="473" t="s">
        <v>325</v>
      </c>
      <c r="B13" s="474"/>
      <c r="C13" s="512"/>
      <c r="D13" s="512"/>
      <c r="E13" s="476"/>
    </row>
    <row r="14" spans="1:6" s="467" customFormat="1" ht="32.1" customHeight="1" thickTop="1" thickBot="1">
      <c r="A14" s="477" t="s">
        <v>326</v>
      </c>
      <c r="B14" s="478"/>
      <c r="C14" s="479"/>
      <c r="D14" s="479">
        <f>SUM(D7:D13)</f>
        <v>0</v>
      </c>
      <c r="E14" s="480" t="s">
        <v>327</v>
      </c>
    </row>
    <row r="15" spans="1:6" s="467" customFormat="1"/>
    <row r="16" spans="1:6" s="467" customFormat="1" ht="20.100000000000001" customHeight="1">
      <c r="A16" s="467" t="s">
        <v>328</v>
      </c>
    </row>
    <row r="17" spans="1:1" s="453" customFormat="1" ht="19.5" customHeight="1">
      <c r="A17" s="467" t="s">
        <v>329</v>
      </c>
    </row>
    <row r="18" spans="1:1" s="453" customFormat="1" ht="19.5" customHeight="1">
      <c r="A18" s="467" t="s">
        <v>330</v>
      </c>
    </row>
    <row r="19" spans="1:1" s="467" customFormat="1" ht="20.100000000000001" customHeight="1">
      <c r="A19" s="467" t="s">
        <v>331</v>
      </c>
    </row>
    <row r="20" spans="1:1" s="453" customFormat="1" ht="19.5" customHeight="1">
      <c r="A20" s="467"/>
    </row>
    <row r="21" spans="1:1" s="453" customFormat="1"/>
    <row r="22" spans="1:1" s="453" customFormat="1"/>
    <row r="23" spans="1:1" s="453" customFormat="1"/>
    <row r="24" spans="1:1" s="453" customFormat="1"/>
    <row r="25" spans="1:1" s="453" customFormat="1"/>
    <row r="26" spans="1:1" s="453" customFormat="1"/>
    <row r="27" spans="1:1" s="453" customFormat="1"/>
    <row r="28" spans="1:1" s="453" customFormat="1"/>
    <row r="29" spans="1:1" s="453" customFormat="1"/>
    <row r="30" spans="1:1" s="453" customFormat="1"/>
    <row r="31" spans="1:1" s="453" customFormat="1"/>
    <row r="32" spans="1:1" s="453" customFormat="1"/>
    <row r="33" s="453" customFormat="1"/>
    <row r="34" s="453" customFormat="1"/>
    <row r="35" s="453" customFormat="1"/>
    <row r="36" s="453" customFormat="1"/>
    <row r="37" s="453" customFormat="1"/>
    <row r="38" s="453" customFormat="1"/>
    <row r="39" s="453" customFormat="1"/>
    <row r="40" s="453" customFormat="1"/>
    <row r="41" s="453" customFormat="1"/>
    <row r="42" s="453" customFormat="1"/>
    <row r="43" s="453" customFormat="1"/>
    <row r="44" s="453" customFormat="1"/>
    <row r="45" s="453" customFormat="1"/>
    <row r="46" s="453" customFormat="1"/>
    <row r="47" s="453" customFormat="1"/>
    <row r="48" s="453" customFormat="1"/>
    <row r="49" s="453" customFormat="1"/>
    <row r="50" s="453" customFormat="1"/>
    <row r="51" s="453" customFormat="1"/>
    <row r="52" s="453" customFormat="1"/>
    <row r="53" s="453" customFormat="1"/>
    <row r="54" s="453" customFormat="1"/>
    <row r="55" s="453" customFormat="1"/>
    <row r="56" s="453" customFormat="1"/>
    <row r="57" s="453" customFormat="1"/>
    <row r="58" s="453" customFormat="1"/>
    <row r="59" s="453" customFormat="1"/>
    <row r="60" s="453" customFormat="1"/>
    <row r="61" s="453" customFormat="1"/>
    <row r="62" s="453" customFormat="1"/>
    <row r="63" s="453" customFormat="1"/>
    <row r="64" s="453" customFormat="1"/>
    <row r="65" s="453" customFormat="1"/>
    <row r="66" s="453" customFormat="1"/>
    <row r="67" s="453" customFormat="1"/>
    <row r="68" s="453" customFormat="1"/>
    <row r="69" s="453" customFormat="1"/>
    <row r="70" s="453" customFormat="1"/>
    <row r="71" s="453" customFormat="1"/>
    <row r="72" s="453" customFormat="1"/>
    <row r="73" s="453" customFormat="1"/>
    <row r="74" s="453" customFormat="1"/>
    <row r="75" s="453" customFormat="1"/>
    <row r="76" s="453" customFormat="1"/>
    <row r="77" s="453" customFormat="1"/>
    <row r="78" s="453" customFormat="1"/>
    <row r="79" s="453" customFormat="1"/>
    <row r="80" s="453" customFormat="1"/>
    <row r="81" s="453" customFormat="1"/>
    <row r="82" s="453" customFormat="1"/>
    <row r="83" s="453" customFormat="1"/>
    <row r="84" s="453" customFormat="1"/>
    <row r="85" s="453" customFormat="1"/>
    <row r="86" s="453" customFormat="1"/>
    <row r="87" s="453" customFormat="1"/>
    <row r="88" s="453" customFormat="1"/>
    <row r="89" s="453" customFormat="1"/>
    <row r="90" s="453" customFormat="1"/>
    <row r="91" s="453" customFormat="1"/>
    <row r="92" s="453" customFormat="1"/>
    <row r="93" s="453" customFormat="1"/>
    <row r="94" s="453" customFormat="1"/>
    <row r="95" s="453" customFormat="1"/>
    <row r="96" s="453" customFormat="1"/>
    <row r="97" s="453" customFormat="1"/>
    <row r="98" s="453" customFormat="1"/>
    <row r="99" s="453" customFormat="1"/>
    <row r="100" s="453" customFormat="1"/>
    <row r="101" s="453" customFormat="1"/>
    <row r="102" s="453" customFormat="1"/>
    <row r="103" s="453" customFormat="1"/>
    <row r="104" s="453" customFormat="1"/>
    <row r="105" s="453" customFormat="1"/>
    <row r="106" s="453" customFormat="1"/>
    <row r="107" s="453" customFormat="1"/>
    <row r="108" s="453" customFormat="1"/>
    <row r="109" s="453" customFormat="1"/>
    <row r="110" s="453" customFormat="1"/>
    <row r="111" s="453" customFormat="1"/>
    <row r="112" s="453" customFormat="1"/>
    <row r="113" s="453" customFormat="1"/>
    <row r="114" s="453" customFormat="1"/>
    <row r="115" s="453" customFormat="1"/>
    <row r="116" s="453" customFormat="1"/>
    <row r="117" s="453" customFormat="1"/>
    <row r="118" s="453" customFormat="1"/>
    <row r="119" s="453" customFormat="1"/>
    <row r="120" s="453" customFormat="1"/>
    <row r="121" s="453" customFormat="1"/>
    <row r="122" s="453" customFormat="1"/>
    <row r="123" s="453" customFormat="1"/>
    <row r="124" s="453" customFormat="1"/>
    <row r="125" s="453" customFormat="1"/>
    <row r="126" s="453" customFormat="1"/>
    <row r="127" s="453" customFormat="1"/>
    <row r="128" s="453" customFormat="1"/>
    <row r="129" s="453" customFormat="1"/>
    <row r="130" s="453" customFormat="1"/>
    <row r="131" s="453" customFormat="1"/>
    <row r="132" s="453" customFormat="1"/>
    <row r="133" s="453" customFormat="1"/>
    <row r="134" s="453" customFormat="1"/>
    <row r="135" s="453" customFormat="1"/>
    <row r="136" s="453" customFormat="1"/>
    <row r="137" s="453" customFormat="1"/>
    <row r="138" s="453" customFormat="1"/>
    <row r="139" s="453" customFormat="1"/>
    <row r="140" s="453" customFormat="1"/>
    <row r="141" s="453" customFormat="1"/>
    <row r="142" s="453" customFormat="1"/>
    <row r="143" s="453" customFormat="1"/>
    <row r="144" s="453" customFormat="1"/>
    <row r="145" s="453" customFormat="1"/>
    <row r="146" s="453" customFormat="1"/>
    <row r="147" s="453" customFormat="1"/>
    <row r="148" s="453" customFormat="1"/>
    <row r="149" s="453" customFormat="1"/>
    <row r="150" s="453" customFormat="1"/>
    <row r="151" s="453" customFormat="1"/>
    <row r="152" s="453" customFormat="1"/>
    <row r="153" s="453" customFormat="1"/>
    <row r="154" s="453" customFormat="1"/>
    <row r="155" s="453" customFormat="1"/>
    <row r="156" s="453" customFormat="1"/>
    <row r="157" s="453" customFormat="1"/>
    <row r="158" s="453" customFormat="1"/>
    <row r="159" s="453" customFormat="1"/>
    <row r="160" s="453" customFormat="1"/>
    <row r="161" s="453" customFormat="1"/>
    <row r="162" s="453" customFormat="1"/>
    <row r="163" s="453" customFormat="1"/>
    <row r="164" s="453" customFormat="1"/>
    <row r="165" s="453" customFormat="1"/>
    <row r="166" s="453" customFormat="1"/>
    <row r="167" s="453" customFormat="1"/>
    <row r="168" s="453" customFormat="1"/>
    <row r="169" s="453" customFormat="1"/>
    <row r="170" s="453" customFormat="1"/>
    <row r="171" s="453" customFormat="1"/>
    <row r="172" s="453" customFormat="1"/>
    <row r="173" s="453" customFormat="1"/>
    <row r="174" s="453" customFormat="1"/>
    <row r="175" s="453" customFormat="1"/>
    <row r="176" s="453" customFormat="1"/>
    <row r="177" s="453" customFormat="1"/>
    <row r="178" s="453" customFormat="1"/>
    <row r="179" s="453" customFormat="1"/>
    <row r="180" s="453" customFormat="1"/>
    <row r="181" s="453" customFormat="1"/>
    <row r="182" s="453" customFormat="1"/>
    <row r="183" s="453" customFormat="1"/>
    <row r="184" s="453" customFormat="1"/>
    <row r="185" s="453" customFormat="1"/>
    <row r="186" s="453" customFormat="1"/>
    <row r="187" s="453" customFormat="1"/>
    <row r="188" s="453" customFormat="1"/>
    <row r="189" s="453" customFormat="1"/>
    <row r="190" s="453" customFormat="1"/>
    <row r="191" s="453" customFormat="1"/>
    <row r="192" s="453" customFormat="1"/>
    <row r="193" s="453" customFormat="1"/>
    <row r="194" s="453" customFormat="1"/>
    <row r="195" s="453" customFormat="1"/>
    <row r="196" s="453" customFormat="1"/>
    <row r="197" s="453" customFormat="1"/>
    <row r="198" s="453" customFormat="1"/>
    <row r="199" s="453" customFormat="1"/>
    <row r="200" s="453" customFormat="1"/>
    <row r="201" s="453" customFormat="1"/>
    <row r="202" s="453" customFormat="1"/>
    <row r="203" s="453" customFormat="1"/>
    <row r="204" s="453" customFormat="1"/>
    <row r="205" s="453" customFormat="1"/>
    <row r="206" s="453" customFormat="1"/>
    <row r="207" s="453" customFormat="1"/>
    <row r="208" s="453" customFormat="1"/>
    <row r="209" s="453" customFormat="1"/>
    <row r="210" s="453" customFormat="1"/>
    <row r="211" s="453" customFormat="1"/>
    <row r="212" s="453" customFormat="1"/>
    <row r="213" s="453" customFormat="1"/>
    <row r="214" s="453" customFormat="1"/>
    <row r="215" s="453" customFormat="1"/>
    <row r="216" s="453" customFormat="1"/>
    <row r="217" s="453" customFormat="1"/>
    <row r="218" s="453" customFormat="1"/>
    <row r="219" s="453" customFormat="1"/>
    <row r="220" s="453" customFormat="1"/>
    <row r="221" s="453" customFormat="1"/>
    <row r="222" s="453" customFormat="1"/>
    <row r="223" s="453" customFormat="1"/>
    <row r="224" s="453" customFormat="1"/>
    <row r="225" s="453" customFormat="1"/>
    <row r="226" s="453" customFormat="1"/>
    <row r="227" s="453" customFormat="1"/>
    <row r="228" s="453" customFormat="1"/>
    <row r="229" s="453" customFormat="1"/>
    <row r="230" s="453" customFormat="1"/>
    <row r="231" s="453" customFormat="1"/>
    <row r="232" s="453" customFormat="1"/>
    <row r="233" s="453" customFormat="1"/>
    <row r="234" s="453" customFormat="1"/>
    <row r="235" s="453" customFormat="1"/>
    <row r="236" s="453" customFormat="1"/>
    <row r="237" s="453" customFormat="1"/>
    <row r="238" s="453" customFormat="1"/>
    <row r="239" s="453" customFormat="1"/>
    <row r="240" s="453" customFormat="1"/>
    <row r="241" s="453" customFormat="1"/>
    <row r="242" s="453" customFormat="1"/>
    <row r="243" s="453" customFormat="1"/>
    <row r="244" s="453" customFormat="1"/>
    <row r="245" s="453" customFormat="1"/>
    <row r="246" s="453" customFormat="1"/>
    <row r="247" s="453" customFormat="1"/>
    <row r="248" s="453" customFormat="1"/>
    <row r="249" s="453" customFormat="1"/>
    <row r="250" s="453" customFormat="1"/>
    <row r="251" s="453" customFormat="1"/>
    <row r="252" s="453" customFormat="1"/>
    <row r="253" s="453" customFormat="1"/>
    <row r="254" s="453" customFormat="1"/>
    <row r="255" s="453" customFormat="1"/>
    <row r="256" s="453" customFormat="1"/>
    <row r="257" s="453" customFormat="1"/>
    <row r="258" s="453" customFormat="1"/>
    <row r="259" s="453" customFormat="1"/>
    <row r="260" s="453" customFormat="1"/>
    <row r="261" s="453" customFormat="1"/>
    <row r="262" s="453" customFormat="1"/>
    <row r="263" s="453" customFormat="1"/>
    <row r="264" s="453" customFormat="1"/>
    <row r="265" s="453" customFormat="1"/>
    <row r="266" s="453" customFormat="1"/>
    <row r="267" s="453" customFormat="1"/>
    <row r="268" s="453" customFormat="1"/>
    <row r="269" s="453" customFormat="1"/>
    <row r="270" s="453" customFormat="1"/>
    <row r="271" s="453" customFormat="1"/>
    <row r="272" s="453" customFormat="1"/>
    <row r="273" s="453" customFormat="1"/>
    <row r="274" s="453" customFormat="1"/>
    <row r="275" s="453" customFormat="1"/>
    <row r="276" s="453" customFormat="1"/>
    <row r="277" s="453" customFormat="1"/>
    <row r="278" s="453" customFormat="1"/>
    <row r="279" s="453" customFormat="1"/>
    <row r="280" s="453" customFormat="1"/>
    <row r="281" s="453" customFormat="1"/>
    <row r="282" s="453" customFormat="1"/>
    <row r="283" s="453" customFormat="1"/>
    <row r="284" s="453" customFormat="1"/>
    <row r="285" s="453" customFormat="1"/>
    <row r="286" s="453" customFormat="1"/>
    <row r="287" s="453" customFormat="1"/>
    <row r="288" s="453" customFormat="1"/>
    <row r="289" s="453" customFormat="1"/>
    <row r="290" s="453" customFormat="1"/>
    <row r="291" s="453" customFormat="1"/>
    <row r="292" s="453" customFormat="1"/>
    <row r="293" s="453" customFormat="1"/>
    <row r="294" s="453" customFormat="1"/>
    <row r="295" s="453" customFormat="1"/>
    <row r="296" s="453" customFormat="1"/>
    <row r="297" s="453" customFormat="1"/>
    <row r="298" s="453" customFormat="1"/>
    <row r="299" s="453" customFormat="1"/>
    <row r="300" s="453" customFormat="1"/>
    <row r="301" s="453" customFormat="1"/>
    <row r="302" s="453" customFormat="1"/>
    <row r="303" s="453" customFormat="1"/>
    <row r="304" s="453" customFormat="1"/>
    <row r="305" s="453" customFormat="1"/>
    <row r="306" s="453" customFormat="1"/>
    <row r="307" s="453" customFormat="1"/>
    <row r="308" s="453" customFormat="1"/>
    <row r="309" s="453" customFormat="1"/>
    <row r="310" s="453" customFormat="1"/>
    <row r="311" s="453" customFormat="1"/>
    <row r="312" s="453" customFormat="1"/>
    <row r="313" s="453" customFormat="1"/>
    <row r="314" s="453" customFormat="1"/>
    <row r="315" s="453" customFormat="1"/>
    <row r="316" s="453" customFormat="1"/>
    <row r="317" s="453" customFormat="1"/>
    <row r="318" s="453" customFormat="1"/>
    <row r="319" s="453" customFormat="1"/>
    <row r="320" s="453" customFormat="1"/>
    <row r="321" s="453" customFormat="1"/>
    <row r="322" s="453" customFormat="1"/>
    <row r="323" s="453" customFormat="1"/>
    <row r="324" s="453" customFormat="1"/>
    <row r="325" s="453" customFormat="1"/>
    <row r="326" s="453" customFormat="1"/>
    <row r="327" s="453" customFormat="1"/>
    <row r="328" s="453" customFormat="1"/>
    <row r="329" s="453" customFormat="1"/>
    <row r="330" s="453" customFormat="1"/>
    <row r="331" s="453" customFormat="1"/>
    <row r="332" s="453" customFormat="1"/>
    <row r="333" s="453" customFormat="1"/>
    <row r="334" s="453" customFormat="1"/>
    <row r="335" s="453" customFormat="1"/>
    <row r="336" s="453" customFormat="1"/>
    <row r="337" s="453" customFormat="1"/>
    <row r="338" s="453" customFormat="1"/>
    <row r="339" s="453" customFormat="1"/>
    <row r="340" s="453" customFormat="1"/>
    <row r="341" s="453" customFormat="1"/>
    <row r="342" s="453" customFormat="1"/>
    <row r="343" s="453" customFormat="1"/>
    <row r="344" s="453" customFormat="1"/>
    <row r="345" s="453" customFormat="1"/>
    <row r="346" s="453" customFormat="1"/>
    <row r="347" s="453" customFormat="1"/>
    <row r="348" s="453" customFormat="1"/>
    <row r="349" s="453" customFormat="1"/>
    <row r="350" s="453" customFormat="1"/>
    <row r="351" s="453" customFormat="1"/>
    <row r="352" s="453" customFormat="1"/>
    <row r="353" s="453" customFormat="1"/>
    <row r="354" s="453" customFormat="1"/>
    <row r="355" s="453" customFormat="1"/>
    <row r="356" s="453" customFormat="1"/>
    <row r="357" s="453" customFormat="1"/>
    <row r="358" s="453" customFormat="1"/>
    <row r="359" s="453" customFormat="1"/>
    <row r="360" s="453" customFormat="1"/>
    <row r="361" s="453" customFormat="1"/>
    <row r="362" s="453" customFormat="1"/>
    <row r="363" s="453" customFormat="1"/>
    <row r="364" s="453" customFormat="1"/>
    <row r="365" s="453" customFormat="1"/>
    <row r="366" s="453" customFormat="1"/>
    <row r="367" s="453" customFormat="1"/>
    <row r="368" s="453" customFormat="1"/>
    <row r="369" s="453" customFormat="1"/>
    <row r="370" s="453" customFormat="1"/>
    <row r="371" s="453" customFormat="1"/>
    <row r="372" s="453" customFormat="1"/>
    <row r="373" s="453" customFormat="1"/>
    <row r="374" s="453" customFormat="1"/>
    <row r="375" s="453" customFormat="1"/>
    <row r="376" s="453" customFormat="1"/>
    <row r="377" s="453" customFormat="1"/>
    <row r="378" s="453" customFormat="1"/>
    <row r="379" s="453" customFormat="1"/>
    <row r="380" s="453" customFormat="1"/>
    <row r="381" s="453" customFormat="1"/>
    <row r="382" s="453" customFormat="1"/>
    <row r="383" s="453" customFormat="1"/>
    <row r="384" s="453" customFormat="1"/>
    <row r="385" s="453" customFormat="1"/>
    <row r="386" s="453" customFormat="1"/>
    <row r="387" s="453" customFormat="1"/>
    <row r="388" s="453" customFormat="1"/>
    <row r="389" s="453" customFormat="1"/>
    <row r="390" s="453" customFormat="1"/>
  </sheetData>
  <mergeCells count="2">
    <mergeCell ref="A1:E1"/>
    <mergeCell ref="B3:E3"/>
  </mergeCells>
  <phoneticPr fontId="2"/>
  <printOptions horizontalCentered="1"/>
  <pageMargins left="0.78740157480314965" right="0.78740157480314965" top="0.98425196850393704" bottom="0.27559055118110237" header="0.51181102362204722" footer="0.51181102362204722"/>
  <pageSetup paperSize="9" scale="99" orientation="portrait" r:id="rId1"/>
  <headerFooter alignWithMargins="0">
    <oddHeader>&amp;R&amp;10&amp;F&amp;A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入力表</vt:lpstr>
      <vt:lpstr>1 契約者等</vt:lpstr>
      <vt:lpstr>2.委託実績</vt:lpstr>
      <vt:lpstr>3.実施施設概要等</vt:lpstr>
      <vt:lpstr>4 ｅﾗｰﾆﾝｸﾞｶﾘｷｭﾗﾑ（コース１）</vt:lpstr>
      <vt:lpstr>4 ｅﾗｰﾆﾝｸﾞｶﾘｷｭﾗﾑ （コース２）</vt:lpstr>
      <vt:lpstr>4 ｅﾗｰﾆﾝｸﾞｶﾘｷｭﾗﾑ （コース３）</vt:lpstr>
      <vt:lpstr>5.テキスト内訳（コース１）</vt:lpstr>
      <vt:lpstr>5.テキスト内訳（コース２）</vt:lpstr>
      <vt:lpstr>5.テキスト内訳（コース３）</vt:lpstr>
      <vt:lpstr>6 ｽｸｰﾘﾝｸﾞ</vt:lpstr>
      <vt:lpstr>7 ｽｸｰﾘﾝｸﾞｽｹｼﾞｭｰﾙ（７月）</vt:lpstr>
      <vt:lpstr>7 ｽｸｰﾘﾝｸﾞｽｹｼﾞｭｰﾙ（10月）</vt:lpstr>
      <vt:lpstr>7 ｽｸｰﾘﾝｸﾞｽｹｼﾞｭｰﾙ（１月）</vt:lpstr>
      <vt:lpstr>8 ｽｸｰﾘﾝｸﾞ施設概要</vt:lpstr>
      <vt:lpstr>9 講師名簿</vt:lpstr>
      <vt:lpstr>10 就職支援</vt:lpstr>
      <vt:lpstr>11 就職担当者名簿</vt:lpstr>
      <vt:lpstr>12 提出物一覧</vt:lpstr>
      <vt:lpstr>'1 契約者等'!Print_Area</vt:lpstr>
      <vt:lpstr>'10 就職支援'!Print_Area</vt:lpstr>
      <vt:lpstr>'11 就職担当者名簿'!Print_Area</vt:lpstr>
      <vt:lpstr>'2.委託実績'!Print_Area</vt:lpstr>
      <vt:lpstr>'3.実施施設概要等'!Print_Area</vt:lpstr>
      <vt:lpstr>'4 ｅﾗｰﾆﾝｸﾞｶﾘｷｭﾗﾑ （コース２）'!Print_Area</vt:lpstr>
      <vt:lpstr>'4 ｅﾗｰﾆﾝｸﾞｶﾘｷｭﾗﾑ （コース３）'!Print_Area</vt:lpstr>
      <vt:lpstr>'4 ｅﾗｰﾆﾝｸﾞｶﾘｷｭﾗﾑ（コース１）'!Print_Area</vt:lpstr>
      <vt:lpstr>'6 ｽｸｰﾘﾝｸﾞ'!Print_Area</vt:lpstr>
      <vt:lpstr>'7 ｽｸｰﾘﾝｸﾞｽｹｼﾞｭｰﾙ（10月）'!Print_Area</vt:lpstr>
      <vt:lpstr>'7 ｽｸｰﾘﾝｸﾞｽｹｼﾞｭｰﾙ（１月）'!Print_Area</vt:lpstr>
      <vt:lpstr>'7 ｽｸｰﾘﾝｸﾞｽｹｼﾞｭｰﾙ（７月）'!Print_Area</vt:lpstr>
      <vt:lpstr>'8 ｽｸｰﾘﾝｸﾞ施設概要'!Print_Area</vt:lpstr>
      <vt:lpstr>'9 講師名簿'!Print_Area</vt:lpstr>
      <vt:lpstr>入力表!Print_Area</vt:lpstr>
      <vt:lpstr>'4 ｅﾗｰﾆﾝｸﾞｶﾘｷｭﾗﾑ （コース２）'!Print_Titles</vt:lpstr>
      <vt:lpstr>'4 ｅﾗｰﾆﾝｸﾞｶﾘｷｭﾗﾑ （コース３）'!Print_Titles</vt:lpstr>
      <vt:lpstr>'4 ｅﾗｰﾆﾝｸﾞｶﾘｷｭﾗﾑ（コース１）'!Print_Titles</vt:lpstr>
      <vt:lpstr>'8 ｽｸｰﾘﾝｸﾞ施設概要'!Print_Titles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2016-12-08T01:39:34Z</cp:lastPrinted>
  <dcterms:created xsi:type="dcterms:W3CDTF">2002-03-05T01:29:04Z</dcterms:created>
  <dcterms:modified xsi:type="dcterms:W3CDTF">2017-12-07T06:52:18Z</dcterms:modified>
</cp:coreProperties>
</file>