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855" yWindow="540" windowWidth="11505" windowHeight="6960" tabRatio="908"/>
  </bookViews>
  <sheets>
    <sheet name="入力表" sheetId="19" r:id="rId1"/>
    <sheet name="１契約者及び訓練規模等" sheetId="25" r:id="rId2"/>
    <sheet name="２委託実績" sheetId="5" r:id="rId3"/>
    <sheet name="３訓練実施施設の概要" sheetId="1" r:id="rId4"/>
    <sheet name="４訓練の概要" sheetId="4" r:id="rId5"/>
    <sheet name="５講師名簿" sheetId="15" r:id="rId6"/>
    <sheet name="６カリキュラム" sheetId="20" r:id="rId7"/>
    <sheet name="７就職支援の概要・カリキュラム" sheetId="16" r:id="rId8"/>
    <sheet name="８就職担当名簿" sheetId="21" r:id="rId9"/>
    <sheet name="９月別カリキュラム(9月)" sheetId="66" r:id="rId10"/>
    <sheet name="９月別カリキュラム(12月)" sheetId="67" r:id="rId11"/>
    <sheet name="１０テキスト内訳" sheetId="14" r:id="rId12"/>
    <sheet name="１１提出物一覧" sheetId="27" r:id="rId13"/>
  </sheets>
  <externalReferences>
    <externalReference r:id="rId14"/>
  </externalReferences>
  <definedNames>
    <definedName name="_xlnm.Print_Area" localSheetId="11">'１０テキスト内訳'!$A$1:$D$29</definedName>
    <definedName name="_xlnm.Print_Area" localSheetId="1">'１契約者及び訓練規模等'!$A$1:$O$30</definedName>
    <definedName name="_xlnm.Print_Area" localSheetId="2">'２委託実績'!$A$1:$J$34</definedName>
    <definedName name="_xlnm.Print_Area" localSheetId="3">'３訓練実施施設の概要'!$A$1:$I$51</definedName>
    <definedName name="_xlnm.Print_Area" localSheetId="4">'４訓練の概要'!$A$1:$M$16</definedName>
    <definedName name="_xlnm.Print_Area" localSheetId="5">'５講師名簿'!$B$1:$R$38</definedName>
    <definedName name="_xlnm.Print_Area" localSheetId="6">'６カリキュラム'!$A$1:$J$72</definedName>
    <definedName name="_xlnm.Print_Area" localSheetId="7">'７就職支援の概要・カリキュラム'!$A$1:$I$41</definedName>
    <definedName name="_xlnm.Print_Area" localSheetId="8">'８就職担当名簿'!$A$1:$P$23</definedName>
    <definedName name="_xlnm.Print_Area" localSheetId="10">'９月別カリキュラム(12月)'!$A$1:$N$48</definedName>
    <definedName name="_xlnm.Print_Area" localSheetId="9">'９月別カリキュラム(9月)'!$A$1:$N$48</definedName>
    <definedName name="_xlnm.Print_Area" localSheetId="0">入力表!$A$1:$Z$66</definedName>
    <definedName name="_xlnm.Print_Titles" localSheetId="1">'１契約者及び訓練規模等'!$3:$4</definedName>
    <definedName name="_xlnm.Print_Titles" localSheetId="3">'３訓練実施施設の概要'!$1:$2</definedName>
    <definedName name="_xlnm.Print_Titles" localSheetId="6">'６カリキュラム'!$6:$9</definedName>
    <definedName name="学科時間" localSheetId="10">[1]入力表!$D$13</definedName>
    <definedName name="学科時間" localSheetId="9">[1]入力表!$D$13</definedName>
    <definedName name="学科時間">入力表!$E$13</definedName>
    <definedName name="学科時間計" localSheetId="10">[1]入力表!$D$13</definedName>
    <definedName name="学科時間計" localSheetId="9">[1]入力表!$D$13</definedName>
    <definedName name="学科時間計">入力表!$E$13</definedName>
    <definedName name="実技時間" localSheetId="10">[1]入力表!$E$13</definedName>
    <definedName name="実技時間" localSheetId="9">[1]入力表!$E$13</definedName>
    <definedName name="実技時間">入力表!$F$13</definedName>
    <definedName name="実技時間計" localSheetId="10">[1]入力表!$E$13</definedName>
    <definedName name="実技時間計" localSheetId="9">[1]入力表!$E$13</definedName>
    <definedName name="実技時間計">入力表!$F$13</definedName>
    <definedName name="実訓練時間">入力表!$D$13</definedName>
    <definedName name="就職支援時間" localSheetId="10">[1]入力表!$F$13</definedName>
    <definedName name="就職支援時間" localSheetId="9">[1]入力表!$F$13</definedName>
    <definedName name="就職支援時間">入力表!$G$13</definedName>
    <definedName name="総訓練時間">入力表!$D$13</definedName>
  </definedNames>
  <calcPr calcId="145621"/>
</workbook>
</file>

<file path=xl/calcChain.xml><?xml version="1.0" encoding="utf-8"?>
<calcChain xmlns="http://schemas.openxmlformats.org/spreadsheetml/2006/main">
  <c r="K43" i="67" l="1"/>
  <c r="K43" i="66"/>
  <c r="C43" i="66" l="1"/>
  <c r="A14" i="66"/>
  <c r="B14" i="66" s="1"/>
  <c r="G43" i="66" l="1"/>
  <c r="K21" i="25" l="1"/>
  <c r="E21" i="25"/>
  <c r="E20" i="25" s="1"/>
  <c r="H51" i="1" l="1"/>
  <c r="F51" i="1"/>
  <c r="D51" i="1"/>
  <c r="D47" i="1"/>
  <c r="D46" i="1"/>
  <c r="D48" i="1"/>
  <c r="D45" i="1"/>
  <c r="G45" i="1"/>
  <c r="G44" i="1"/>
  <c r="D44" i="1"/>
  <c r="D43" i="1"/>
  <c r="I42" i="1"/>
  <c r="I41" i="1"/>
  <c r="H41" i="1"/>
  <c r="I38" i="1"/>
  <c r="I37" i="1"/>
  <c r="H37" i="1"/>
  <c r="G42" i="1"/>
  <c r="D42" i="1"/>
  <c r="G41" i="1"/>
  <c r="D41" i="1"/>
  <c r="G39" i="1"/>
  <c r="D39" i="1"/>
  <c r="G38" i="1"/>
  <c r="D38" i="1"/>
  <c r="G37" i="1"/>
  <c r="D37" i="1"/>
  <c r="G35" i="1"/>
  <c r="D35" i="1"/>
  <c r="D20" i="1" l="1"/>
  <c r="I18" i="1"/>
  <c r="I19" i="1"/>
  <c r="H18" i="1"/>
  <c r="G19" i="1"/>
  <c r="G18" i="1"/>
  <c r="D19" i="1"/>
  <c r="D18" i="1"/>
  <c r="G16" i="1"/>
  <c r="D16" i="1"/>
  <c r="H11" i="1"/>
  <c r="J1" i="19" l="1"/>
  <c r="I1" i="19"/>
  <c r="E63" i="19" l="1"/>
  <c r="M46" i="67" l="1"/>
  <c r="M45" i="67"/>
  <c r="M44" i="67"/>
  <c r="K47" i="67"/>
  <c r="G47" i="67"/>
  <c r="G43" i="67"/>
  <c r="C47" i="67"/>
  <c r="C43" i="67"/>
  <c r="M43" i="67" s="1"/>
  <c r="M46" i="66"/>
  <c r="M45" i="66"/>
  <c r="M44" i="66"/>
  <c r="K47" i="66"/>
  <c r="G47" i="66"/>
  <c r="C47" i="66"/>
  <c r="M47" i="66" s="1"/>
  <c r="J23" i="21"/>
  <c r="I33" i="16"/>
  <c r="J38" i="20"/>
  <c r="J67" i="20"/>
  <c r="I53" i="19"/>
  <c r="F53" i="19"/>
  <c r="J68" i="20" l="1"/>
  <c r="M43" i="66"/>
  <c r="L7" i="67"/>
  <c r="L6" i="67"/>
  <c r="L5" i="67"/>
  <c r="K4" i="67"/>
  <c r="K3" i="67"/>
  <c r="L7" i="66"/>
  <c r="L6" i="66"/>
  <c r="L5" i="66"/>
  <c r="K4" i="66"/>
  <c r="K3" i="66"/>
  <c r="K50" i="67" l="1"/>
  <c r="A11" i="67"/>
  <c r="B12" i="67"/>
  <c r="A13" i="67"/>
  <c r="K49" i="67"/>
  <c r="M47" i="67"/>
  <c r="M48" i="67"/>
  <c r="C49" i="67"/>
  <c r="D49" i="67"/>
  <c r="H49" i="67"/>
  <c r="L49" i="67"/>
  <c r="C50" i="67"/>
  <c r="K50" i="66"/>
  <c r="A11" i="66"/>
  <c r="B12" i="66"/>
  <c r="A13" i="66"/>
  <c r="B13" i="66" s="1"/>
  <c r="G50" i="66"/>
  <c r="M48" i="66"/>
  <c r="C49" i="66"/>
  <c r="D49" i="66"/>
  <c r="H49" i="66"/>
  <c r="K49" i="66"/>
  <c r="L49" i="66"/>
  <c r="C50" i="66" l="1"/>
  <c r="G50" i="67"/>
  <c r="G49" i="67"/>
  <c r="G49" i="66"/>
  <c r="B13" i="67"/>
  <c r="A14" i="67"/>
  <c r="E8" i="16"/>
  <c r="B14" i="67" l="1"/>
  <c r="A15" i="67"/>
  <c r="A15" i="66"/>
  <c r="C23" i="21"/>
  <c r="G28" i="25"/>
  <c r="J27" i="25"/>
  <c r="G27" i="25"/>
  <c r="B15" i="66" l="1"/>
  <c r="A16" i="66"/>
  <c r="B15" i="67"/>
  <c r="A16" i="67"/>
  <c r="G7" i="16"/>
  <c r="D30" i="25"/>
  <c r="F30" i="25"/>
  <c r="B16" i="67" l="1"/>
  <c r="A17" i="67"/>
  <c r="A17" i="66"/>
  <c r="B16" i="66"/>
  <c r="B17" i="66" l="1"/>
  <c r="A18" i="66"/>
  <c r="B17" i="67"/>
  <c r="A18" i="67"/>
  <c r="B18" i="66" l="1"/>
  <c r="A19" i="66"/>
  <c r="B18" i="67"/>
  <c r="A19" i="67"/>
  <c r="N36" i="19"/>
  <c r="B19" i="67" l="1"/>
  <c r="A20" i="67"/>
  <c r="B19" i="66"/>
  <c r="A20" i="66"/>
  <c r="I15" i="1"/>
  <c r="G15" i="1"/>
  <c r="I14" i="1"/>
  <c r="H14" i="1"/>
  <c r="G14" i="1"/>
  <c r="G6" i="16"/>
  <c r="D6" i="16"/>
  <c r="D7" i="16"/>
  <c r="E3" i="15"/>
  <c r="D40" i="1"/>
  <c r="G36" i="19"/>
  <c r="D36" i="1" s="1"/>
  <c r="D17" i="1"/>
  <c r="D13" i="1"/>
  <c r="D13" i="19"/>
  <c r="C22" i="25" s="1"/>
  <c r="V1" i="19"/>
  <c r="U1" i="19"/>
  <c r="S1" i="19"/>
  <c r="D9" i="4"/>
  <c r="C23" i="25"/>
  <c r="M22" i="25"/>
  <c r="I22" i="25"/>
  <c r="C7" i="25"/>
  <c r="C8" i="25"/>
  <c r="J33" i="5"/>
  <c r="H8" i="4"/>
  <c r="H7" i="4"/>
  <c r="D8" i="4"/>
  <c r="C4" i="4"/>
  <c r="F3" i="5"/>
  <c r="L8" i="4"/>
  <c r="D21" i="15"/>
  <c r="C29" i="25"/>
  <c r="E26" i="25"/>
  <c r="K29" i="25"/>
  <c r="C22" i="14"/>
  <c r="D16" i="16"/>
  <c r="H8" i="20"/>
  <c r="B74" i="20" s="1"/>
  <c r="F8" i="20"/>
  <c r="H9" i="16"/>
  <c r="F9" i="16"/>
  <c r="D9" i="16"/>
  <c r="H50" i="1"/>
  <c r="F50" i="1"/>
  <c r="D50" i="1"/>
  <c r="H49" i="1"/>
  <c r="F49" i="1"/>
  <c r="D49" i="1"/>
  <c r="I3" i="25"/>
  <c r="I3" i="5"/>
  <c r="C5" i="25"/>
  <c r="C6" i="25"/>
  <c r="C9" i="25"/>
  <c r="C10" i="25"/>
  <c r="C11" i="25"/>
  <c r="C12" i="25"/>
  <c r="E13" i="25"/>
  <c r="E14" i="25"/>
  <c r="E15" i="25"/>
  <c r="E16" i="25"/>
  <c r="E24" i="25"/>
  <c r="I24" i="25"/>
  <c r="M24" i="25"/>
  <c r="E25" i="25"/>
  <c r="K25" i="25"/>
  <c r="H11" i="16"/>
  <c r="F11" i="16"/>
  <c r="D11" i="16"/>
  <c r="B4" i="14"/>
  <c r="B3" i="14"/>
  <c r="N4" i="21"/>
  <c r="N3" i="21"/>
  <c r="P4" i="15"/>
  <c r="P3" i="15"/>
  <c r="C10" i="16"/>
  <c r="H8" i="16"/>
  <c r="C4" i="16"/>
  <c r="D3" i="16"/>
  <c r="D4" i="20"/>
  <c r="E3" i="20"/>
  <c r="K11" i="4"/>
  <c r="D11" i="4"/>
  <c r="K10" i="4"/>
  <c r="D10" i="4"/>
  <c r="K9" i="4"/>
  <c r="L7" i="4"/>
  <c r="C6" i="4"/>
  <c r="E5" i="4"/>
  <c r="D3" i="4"/>
  <c r="G34" i="1"/>
  <c r="D34" i="1"/>
  <c r="C33" i="1"/>
  <c r="C32" i="1"/>
  <c r="C31" i="1"/>
  <c r="C30" i="1"/>
  <c r="C29" i="1"/>
  <c r="H28" i="1"/>
  <c r="F28" i="1"/>
  <c r="D28" i="1"/>
  <c r="H27" i="1"/>
  <c r="F27" i="1"/>
  <c r="D27" i="1"/>
  <c r="H26" i="1"/>
  <c r="F26" i="1"/>
  <c r="D26" i="1"/>
  <c r="D25" i="1"/>
  <c r="D24" i="1"/>
  <c r="D23" i="1"/>
  <c r="G22" i="1"/>
  <c r="D22" i="1"/>
  <c r="G21" i="1"/>
  <c r="D21" i="1"/>
  <c r="D15" i="1"/>
  <c r="D14" i="1"/>
  <c r="G12" i="1"/>
  <c r="D12" i="1"/>
  <c r="C11" i="1"/>
  <c r="G10" i="1"/>
  <c r="D10" i="1"/>
  <c r="C9" i="1"/>
  <c r="C7" i="1"/>
  <c r="C6" i="1"/>
  <c r="C8" i="1"/>
  <c r="C5" i="1"/>
  <c r="C4" i="1"/>
  <c r="C3" i="1"/>
  <c r="J71" i="20"/>
  <c r="D7" i="4"/>
  <c r="B73" i="20" l="1"/>
  <c r="D7" i="20"/>
  <c r="E22" i="15"/>
  <c r="A21" i="67"/>
  <c r="B20" i="67"/>
  <c r="A21" i="66"/>
  <c r="B20" i="66"/>
  <c r="C3" i="21"/>
  <c r="C25" i="21" s="1"/>
  <c r="C23" i="14"/>
  <c r="C24" i="14"/>
  <c r="B35" i="16"/>
  <c r="B21" i="66" l="1"/>
  <c r="A22" i="66"/>
  <c r="B21" i="67"/>
  <c r="A22" i="67"/>
  <c r="B22" i="67" l="1"/>
  <c r="A23" i="67"/>
  <c r="B22" i="66"/>
  <c r="A23" i="66"/>
  <c r="B23" i="67" l="1"/>
  <c r="A24" i="67"/>
  <c r="B23" i="66"/>
  <c r="A24" i="66"/>
  <c r="B24" i="66" l="1"/>
  <c r="A25" i="66"/>
  <c r="A25" i="67"/>
  <c r="B24" i="67"/>
  <c r="B25" i="67" l="1"/>
  <c r="A26" i="67"/>
  <c r="B25" i="66"/>
  <c r="A26" i="66"/>
  <c r="B26" i="66" l="1"/>
  <c r="A27" i="66"/>
  <c r="B26" i="67"/>
  <c r="A27" i="67"/>
  <c r="B27" i="67" l="1"/>
  <c r="A28" i="67"/>
  <c r="B27" i="66"/>
  <c r="A28" i="66"/>
  <c r="B28" i="66" l="1"/>
  <c r="A29" i="66"/>
  <c r="B28" i="67"/>
  <c r="A29" i="67"/>
  <c r="B29" i="67" l="1"/>
  <c r="A30" i="67"/>
  <c r="B29" i="66"/>
  <c r="A30" i="66"/>
  <c r="B30" i="66" l="1"/>
  <c r="A31" i="66"/>
  <c r="B30" i="67"/>
  <c r="A31" i="67"/>
  <c r="B31" i="66" l="1"/>
  <c r="A32" i="66"/>
  <c r="B31" i="67"/>
  <c r="A32" i="67"/>
  <c r="B32" i="66" l="1"/>
  <c r="A33" i="66"/>
  <c r="B32" i="67"/>
  <c r="A33" i="67"/>
  <c r="B33" i="67" l="1"/>
  <c r="A34" i="67"/>
  <c r="B33" i="66"/>
  <c r="A34" i="66"/>
  <c r="B34" i="66" l="1"/>
  <c r="A35" i="66"/>
  <c r="B34" i="67"/>
  <c r="A35" i="67"/>
  <c r="B35" i="67" l="1"/>
  <c r="A36" i="67"/>
  <c r="B35" i="66"/>
  <c r="A36" i="66"/>
  <c r="B36" i="66" l="1"/>
  <c r="A37" i="66"/>
  <c r="B36" i="67"/>
  <c r="A37" i="67"/>
  <c r="B37" i="66" l="1"/>
  <c r="A38" i="66"/>
  <c r="B37" i="67"/>
  <c r="A38" i="67"/>
  <c r="B38" i="66" l="1"/>
  <c r="A39" i="66"/>
  <c r="B38" i="67"/>
  <c r="A39" i="67"/>
  <c r="A40" i="67" s="1"/>
  <c r="A41" i="67" l="1"/>
  <c r="B40" i="67"/>
  <c r="B39" i="67"/>
  <c r="B39" i="66"/>
  <c r="A40" i="66"/>
  <c r="B41" i="67" l="1"/>
  <c r="A42" i="67"/>
  <c r="B40" i="66"/>
  <c r="A41" i="66"/>
  <c r="E12" i="66" s="1"/>
  <c r="E13" i="66" s="1"/>
  <c r="E14" i="66" s="1"/>
  <c r="B42" i="67" l="1"/>
  <c r="E12" i="67"/>
  <c r="E15" i="66"/>
  <c r="F14" i="66"/>
  <c r="B41" i="66"/>
  <c r="F12" i="67" l="1"/>
  <c r="E13" i="67"/>
  <c r="E16" i="66"/>
  <c r="F15" i="66"/>
  <c r="E11" i="67" l="1"/>
  <c r="E14" i="67"/>
  <c r="F13" i="67"/>
  <c r="E17" i="66"/>
  <c r="F16" i="66"/>
  <c r="F12" i="66"/>
  <c r="E15" i="67" l="1"/>
  <c r="F14" i="67"/>
  <c r="E18" i="66"/>
  <c r="F17" i="66"/>
  <c r="E11" i="66"/>
  <c r="F13" i="66"/>
  <c r="E16" i="67" l="1"/>
  <c r="F15" i="67"/>
  <c r="E19" i="66"/>
  <c r="F18" i="66"/>
  <c r="E17" i="67" l="1"/>
  <c r="F16" i="67"/>
  <c r="E20" i="66"/>
  <c r="F19" i="66"/>
  <c r="F17" i="67" l="1"/>
  <c r="E18" i="67"/>
  <c r="E21" i="66"/>
  <c r="F20" i="66"/>
  <c r="F18" i="67" l="1"/>
  <c r="E19" i="67"/>
  <c r="E22" i="66"/>
  <c r="F21" i="66"/>
  <c r="E20" i="67" l="1"/>
  <c r="F19" i="67"/>
  <c r="E23" i="66"/>
  <c r="F22" i="66"/>
  <c r="E21" i="67" l="1"/>
  <c r="F20" i="67"/>
  <c r="E24" i="66"/>
  <c r="F23" i="66"/>
  <c r="F21" i="67" l="1"/>
  <c r="E22" i="67"/>
  <c r="E25" i="66"/>
  <c r="F24" i="66"/>
  <c r="F22" i="67" l="1"/>
  <c r="E23" i="67"/>
  <c r="E26" i="66"/>
  <c r="F25" i="66"/>
  <c r="E24" i="67" l="1"/>
  <c r="F23" i="67"/>
  <c r="E27" i="66"/>
  <c r="F26" i="66"/>
  <c r="E25" i="67" l="1"/>
  <c r="F24" i="67"/>
  <c r="E28" i="66"/>
  <c r="F27" i="66"/>
  <c r="E26" i="67" l="1"/>
  <c r="F25" i="67"/>
  <c r="E29" i="66"/>
  <c r="F28" i="66"/>
  <c r="F26" i="67" l="1"/>
  <c r="E27" i="67"/>
  <c r="E30" i="66"/>
  <c r="F29" i="66"/>
  <c r="F27" i="67" l="1"/>
  <c r="E28" i="67"/>
  <c r="E31" i="66"/>
  <c r="F30" i="66"/>
  <c r="E29" i="67" l="1"/>
  <c r="F28" i="67"/>
  <c r="E32" i="66"/>
  <c r="F31" i="66"/>
  <c r="F29" i="67" l="1"/>
  <c r="E30" i="67"/>
  <c r="E33" i="66"/>
  <c r="F32" i="66"/>
  <c r="F30" i="67" l="1"/>
  <c r="E31" i="67"/>
  <c r="E34" i="66"/>
  <c r="F33" i="66"/>
  <c r="E32" i="67" l="1"/>
  <c r="F31" i="67"/>
  <c r="E35" i="66"/>
  <c r="F34" i="66"/>
  <c r="E33" i="67" l="1"/>
  <c r="F32" i="67"/>
  <c r="E36" i="66"/>
  <c r="F35" i="66"/>
  <c r="F33" i="67" l="1"/>
  <c r="E34" i="67"/>
  <c r="E37" i="66"/>
  <c r="F36" i="66"/>
  <c r="F34" i="67" l="1"/>
  <c r="E35" i="67"/>
  <c r="E38" i="66"/>
  <c r="F37" i="66"/>
  <c r="E36" i="67" l="1"/>
  <c r="F35" i="67"/>
  <c r="E39" i="66"/>
  <c r="F38" i="66"/>
  <c r="E37" i="67" l="1"/>
  <c r="F36" i="67"/>
  <c r="E40" i="66"/>
  <c r="F39" i="66"/>
  <c r="F37" i="67" l="1"/>
  <c r="E38" i="67"/>
  <c r="F40" i="66"/>
  <c r="E41" i="66"/>
  <c r="F38" i="67" l="1"/>
  <c r="E39" i="67"/>
  <c r="F41" i="66"/>
  <c r="E42" i="66"/>
  <c r="E40" i="67" l="1"/>
  <c r="F39" i="67"/>
  <c r="I12" i="66"/>
  <c r="F42" i="66"/>
  <c r="E41" i="67" l="1"/>
  <c r="F40" i="67"/>
  <c r="I13" i="66"/>
  <c r="J12" i="66"/>
  <c r="F41" i="67" l="1"/>
  <c r="E42" i="67"/>
  <c r="I14" i="66"/>
  <c r="J13" i="66"/>
  <c r="I11" i="66"/>
  <c r="F42" i="67" l="1"/>
  <c r="I12" i="67"/>
  <c r="J14" i="66"/>
  <c r="I15" i="66"/>
  <c r="I11" i="67" l="1"/>
  <c r="J12" i="67"/>
  <c r="I13" i="67"/>
  <c r="I16" i="66"/>
  <c r="J15" i="66"/>
  <c r="I14" i="67" l="1"/>
  <c r="J13" i="67"/>
  <c r="I17" i="66"/>
  <c r="J16" i="66"/>
  <c r="I15" i="67" l="1"/>
  <c r="J14" i="67"/>
  <c r="I18" i="66"/>
  <c r="J17" i="66"/>
  <c r="J15" i="67" l="1"/>
  <c r="I16" i="67"/>
  <c r="I19" i="66"/>
  <c r="J18" i="66"/>
  <c r="J16" i="67" l="1"/>
  <c r="I17" i="67"/>
  <c r="I20" i="66"/>
  <c r="J19" i="66"/>
  <c r="I18" i="67" l="1"/>
  <c r="J17" i="67"/>
  <c r="I21" i="66"/>
  <c r="J20" i="66"/>
  <c r="J18" i="67" l="1"/>
  <c r="I19" i="67"/>
  <c r="I22" i="66"/>
  <c r="J21" i="66"/>
  <c r="J19" i="67" l="1"/>
  <c r="I20" i="67"/>
  <c r="I23" i="66"/>
  <c r="J22" i="66"/>
  <c r="I21" i="67" l="1"/>
  <c r="J20" i="67"/>
  <c r="I24" i="66"/>
  <c r="J23" i="66"/>
  <c r="I22" i="67" l="1"/>
  <c r="J21" i="67"/>
  <c r="I25" i="66"/>
  <c r="J24" i="66"/>
  <c r="J22" i="67" l="1"/>
  <c r="I23" i="67"/>
  <c r="I26" i="66"/>
  <c r="J25" i="66"/>
  <c r="J23" i="67" l="1"/>
  <c r="I24" i="67"/>
  <c r="I27" i="66"/>
  <c r="J26" i="66"/>
  <c r="I25" i="67" l="1"/>
  <c r="J24" i="67"/>
  <c r="I28" i="66"/>
  <c r="J27" i="66"/>
  <c r="I26" i="67" l="1"/>
  <c r="J25" i="67"/>
  <c r="I29" i="66"/>
  <c r="J28" i="66"/>
  <c r="J26" i="67" l="1"/>
  <c r="I27" i="67"/>
  <c r="I30" i="66"/>
  <c r="J29" i="66"/>
  <c r="J27" i="67" l="1"/>
  <c r="I28" i="67"/>
  <c r="I31" i="66"/>
  <c r="J30" i="66"/>
  <c r="I29" i="67" l="1"/>
  <c r="J28" i="67"/>
  <c r="I32" i="66"/>
  <c r="J31" i="66"/>
  <c r="I30" i="67" l="1"/>
  <c r="J29" i="67"/>
  <c r="I33" i="66"/>
  <c r="J32" i="66"/>
  <c r="I31" i="67" l="1"/>
  <c r="J30" i="67"/>
  <c r="I34" i="66"/>
  <c r="J33" i="66"/>
  <c r="J31" i="67" l="1"/>
  <c r="I32" i="67"/>
  <c r="I35" i="66"/>
  <c r="J34" i="66"/>
  <c r="J32" i="67" l="1"/>
  <c r="I33" i="67"/>
  <c r="I36" i="66"/>
  <c r="J35" i="66"/>
  <c r="I34" i="67" l="1"/>
  <c r="J33" i="67"/>
  <c r="I37" i="66"/>
  <c r="J36" i="66"/>
  <c r="J34" i="67" l="1"/>
  <c r="I35" i="67"/>
  <c r="I38" i="66"/>
  <c r="J37" i="66"/>
  <c r="J35" i="67" l="1"/>
  <c r="I36" i="67"/>
  <c r="I39" i="66"/>
  <c r="J38" i="66"/>
  <c r="I37" i="67" l="1"/>
  <c r="J36" i="67"/>
  <c r="I40" i="66"/>
  <c r="J39" i="66"/>
  <c r="I38" i="67" l="1"/>
  <c r="J37" i="67"/>
  <c r="J40" i="66"/>
  <c r="I41" i="66"/>
  <c r="J41" i="66" s="1"/>
  <c r="J38" i="67" l="1"/>
  <c r="I39" i="67"/>
  <c r="J39" i="67" s="1"/>
</calcChain>
</file>

<file path=xl/comments1.xml><?xml version="1.0" encoding="utf-8"?>
<comments xmlns="http://schemas.openxmlformats.org/spreadsheetml/2006/main">
  <authors>
    <author>TAIMS</author>
  </authors>
  <commentList>
    <comment ref="C5" authorId="0">
      <text>
        <r>
          <rPr>
            <sz val="9"/>
            <color indexed="81"/>
            <rFont val="ＭＳ Ｐゴシック"/>
            <family val="3"/>
            <charset val="128"/>
          </rPr>
          <t xml:space="preserve">
　複数月提案する場合は、提案月数と同数の施設を提案すること。　
　実施施設が３施設以上になる場合は、別紙として訓練実施施設の概要を添付すること。
</t>
        </r>
      </text>
    </comment>
  </commentList>
</comments>
</file>

<file path=xl/comments2.xml><?xml version="1.0" encoding="utf-8"?>
<comments xmlns="http://schemas.openxmlformats.org/spreadsheetml/2006/main">
  <authors>
    <author>東京都</author>
  </authors>
  <commentList>
    <comment ref="J9" authorId="0">
      <text>
        <r>
          <rPr>
            <sz val="8"/>
            <color indexed="81"/>
            <rFont val="ＭＳ Ｐゴシック"/>
            <family val="3"/>
            <charset val="128"/>
          </rPr>
          <t>高専（高等専門学校）とは,
5年生の高等教育機関で,
工業系と航空のみ。(都立1校)</t>
        </r>
      </text>
    </comment>
    <comment ref="M10" authorId="0">
      <text>
        <r>
          <rPr>
            <sz val="8"/>
            <color indexed="81"/>
            <rFont val="ＭＳ Ｐゴシック"/>
            <family val="3"/>
            <charset val="128"/>
          </rPr>
          <t>専門校卒、高卒で実務経験が4年以下の場合「その他」に該当</t>
        </r>
      </text>
    </comment>
    <comment ref="P10" authorId="0">
      <text>
        <r>
          <rPr>
            <sz val="8"/>
            <color indexed="81"/>
            <rFont val="ＭＳ Ｐゴシック"/>
            <family val="3"/>
            <charset val="128"/>
          </rPr>
          <t>主担当の講師資格が「その他」で実務経験が４年以下の場合には、科目に関連する上位の国家資格が必要</t>
        </r>
      </text>
    </comment>
    <comment ref="G11" authorId="0">
      <text>
        <r>
          <rPr>
            <sz val="8"/>
            <color indexed="81"/>
            <rFont val="ＭＳ Ｐゴシック"/>
            <family val="3"/>
            <charset val="128"/>
          </rPr>
          <t>担当する科目を全て記入</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TAIMS</author>
  </authors>
  <commentList>
    <comment ref="C12" authorId="0">
      <text>
        <r>
          <rPr>
            <b/>
            <sz val="9"/>
            <color indexed="81"/>
            <rFont val="ＭＳ Ｐゴシック"/>
            <family val="3"/>
            <charset val="128"/>
          </rPr>
          <t>職業紹介権を有している場合、それを活用した具体的な支援策を必ず盛り込むこと。</t>
        </r>
      </text>
    </comment>
    <comment ref="E31" authorId="0">
      <text>
        <r>
          <rPr>
            <b/>
            <sz val="9"/>
            <color indexed="81"/>
            <rFont val="ＭＳ Ｐゴシック"/>
            <family val="3"/>
            <charset val="128"/>
          </rPr>
          <t xml:space="preserve">以下の要領で記載すること。
</t>
        </r>
        <r>
          <rPr>
            <sz val="9"/>
            <color indexed="81"/>
            <rFont val="ＭＳ Ｐゴシック"/>
            <family val="3"/>
            <charset val="128"/>
          </rPr>
          <t xml:space="preserve">○ </t>
        </r>
        <r>
          <rPr>
            <b/>
            <sz val="9"/>
            <color indexed="81"/>
            <rFont val="ＭＳ Ｐゴシック"/>
            <family val="3"/>
            <charset val="128"/>
          </rPr>
          <t>就職支援時間内で実施の場合</t>
        </r>
        <r>
          <rPr>
            <sz val="9"/>
            <color indexed="81"/>
            <rFont val="ＭＳ Ｐゴシック"/>
            <family val="3"/>
            <charset val="128"/>
          </rPr>
          <t xml:space="preserve">：「就職支援時間内に実施」
○ </t>
        </r>
        <r>
          <rPr>
            <b/>
            <sz val="9"/>
            <color indexed="81"/>
            <rFont val="ＭＳ Ｐゴシック"/>
            <family val="3"/>
            <charset val="128"/>
          </rPr>
          <t>時間外に実施する可能性がある場合</t>
        </r>
        <r>
          <rPr>
            <sz val="9"/>
            <color indexed="81"/>
            <rFont val="ＭＳ Ｐゴシック"/>
            <family val="3"/>
            <charset val="128"/>
          </rPr>
          <t xml:space="preserve">：「放課後等時間外実施の場合有」
○ </t>
        </r>
        <r>
          <rPr>
            <b/>
            <sz val="9"/>
            <color indexed="81"/>
            <rFont val="ＭＳ Ｐゴシック"/>
            <family val="3"/>
            <charset val="128"/>
          </rPr>
          <t>確実に時間外を含む場合</t>
        </r>
        <r>
          <rPr>
            <sz val="9"/>
            <color indexed="81"/>
            <rFont val="ＭＳ Ｐゴシック"/>
            <family val="3"/>
            <charset val="128"/>
          </rPr>
          <t xml:space="preserve">：「放課後等時間外を含めて実施」
○ </t>
        </r>
        <r>
          <rPr>
            <b/>
            <sz val="9"/>
            <color indexed="81"/>
            <rFont val="ＭＳ Ｐゴシック"/>
            <family val="3"/>
            <charset val="128"/>
          </rPr>
          <t>時間外のみで実施する場合</t>
        </r>
        <r>
          <rPr>
            <sz val="9"/>
            <color indexed="81"/>
            <rFont val="ＭＳ Ｐゴシック"/>
            <family val="3"/>
            <charset val="128"/>
          </rPr>
          <t>：「放課後等時間外に実施」</t>
        </r>
      </text>
    </comment>
  </commentList>
</comments>
</file>

<file path=xl/comments4.xml><?xml version="1.0" encoding="utf-8"?>
<comments xmlns="http://schemas.openxmlformats.org/spreadsheetml/2006/main">
  <authors>
    <author>TAIMS</author>
    <author>東京都</author>
  </authors>
  <commentList>
    <comment ref="B9" authorId="0">
      <text>
        <r>
          <rPr>
            <b/>
            <sz val="9"/>
            <color indexed="81"/>
            <rFont val="ＭＳ Ｐゴシック"/>
            <family val="3"/>
            <charset val="128"/>
          </rPr>
          <t>就職支援責任者の
氏名の前に◎を記入</t>
        </r>
      </text>
    </comment>
    <comment ref="G9" authorId="1">
      <text>
        <r>
          <rPr>
            <b/>
            <sz val="9"/>
            <color indexed="81"/>
            <rFont val="ＭＳ Ｐゴシック"/>
            <family val="3"/>
            <charset val="128"/>
          </rPr>
          <t>担当する科目名を
全て記入</t>
        </r>
      </text>
    </comment>
    <comment ref="J10" authorId="1">
      <text>
        <r>
          <rPr>
            <sz val="9"/>
            <color indexed="81"/>
            <rFont val="ＭＳ Ｐゴシック"/>
            <family val="3"/>
            <charset val="128"/>
          </rPr>
          <t>ジョブカード作成アドバイザー証
　○：取得済み
　△：取得する見込み
　※△の場合は、関連資格欄に
　　　取得予定時期を明記すること。</t>
        </r>
      </text>
    </comment>
    <comment ref="N10" authorId="0">
      <text>
        <r>
          <rPr>
            <sz val="9"/>
            <color indexed="81"/>
            <rFont val="ＭＳ Ｐゴシック"/>
            <family val="3"/>
            <charset val="128"/>
          </rPr>
          <t>左欄記載の保有資格をすべて記入すること。
新ジョブ・カードに対応した
支援体制を整備中の場合には
必要資格の取得予定日を記入すること。</t>
        </r>
      </text>
    </comment>
  </commentList>
</comments>
</file>

<file path=xl/comments5.xml><?xml version="1.0" encoding="utf-8"?>
<comments xmlns="http://schemas.openxmlformats.org/spreadsheetml/2006/main">
  <authors>
    <author>東京都</author>
    <author>TAIMS</author>
  </authors>
  <commentList>
    <comment ref="C15" authorId="0">
      <text>
        <r>
          <rPr>
            <b/>
            <sz val="10"/>
            <color indexed="81"/>
            <rFont val="ＭＳ Ｐゴシック"/>
            <family val="3"/>
            <charset val="128"/>
          </rPr>
          <t xml:space="preserve">カリキュラム詳細に合わせて記入。
科目名に通し番号を付加すること。
</t>
        </r>
        <r>
          <rPr>
            <sz val="10"/>
            <color indexed="81"/>
            <rFont val="ＭＳ Ｐゴシック"/>
            <family val="3"/>
            <charset val="128"/>
          </rPr>
          <t>例：基礎演習①、基礎演習②・・・</t>
        </r>
      </text>
    </comment>
    <comment ref="K41" authorId="1">
      <text>
        <r>
          <rPr>
            <b/>
            <sz val="10"/>
            <color indexed="81"/>
            <rFont val="ＭＳ Ｐゴシック"/>
            <family val="3"/>
            <charset val="128"/>
          </rPr>
          <t>入校式・修了式の日にち、時間数は変更できません。</t>
        </r>
      </text>
    </comment>
  </commentList>
</comments>
</file>

<file path=xl/comments6.xml><?xml version="1.0" encoding="utf-8"?>
<comments xmlns="http://schemas.openxmlformats.org/spreadsheetml/2006/main">
  <authors>
    <author>東京都</author>
    <author>TAIMS</author>
  </authors>
  <commentList>
    <comment ref="C15" authorId="0">
      <text>
        <r>
          <rPr>
            <b/>
            <sz val="10"/>
            <color indexed="81"/>
            <rFont val="ＭＳ Ｐゴシック"/>
            <family val="3"/>
            <charset val="128"/>
          </rPr>
          <t xml:space="preserve">カリキュラム詳細に合わせて記入。
科目名に通し番号を付加すること。
</t>
        </r>
        <r>
          <rPr>
            <sz val="10"/>
            <color indexed="81"/>
            <rFont val="ＭＳ Ｐゴシック"/>
            <family val="3"/>
            <charset val="128"/>
          </rPr>
          <t>例：基礎演習①、基礎演習②・・・</t>
        </r>
      </text>
    </comment>
    <comment ref="K39" authorId="1">
      <text>
        <r>
          <rPr>
            <b/>
            <sz val="10"/>
            <color indexed="81"/>
            <rFont val="ＭＳ Ｐゴシック"/>
            <family val="3"/>
            <charset val="128"/>
          </rPr>
          <t>入校式・修了式の日にち、時間数は変更できません。</t>
        </r>
      </text>
    </comment>
  </commentList>
</comments>
</file>

<file path=xl/comments7.xml><?xml version="1.0" encoding="utf-8"?>
<comments xmlns="http://schemas.openxmlformats.org/spreadsheetml/2006/main">
  <authors>
    <author>TAIMS</author>
  </authors>
  <commentList>
    <comment ref="D8" authorId="0">
      <text>
        <r>
          <rPr>
            <b/>
            <sz val="9"/>
            <color indexed="81"/>
            <rFont val="ＭＳ Ｐゴシック"/>
            <family val="3"/>
            <charset val="128"/>
          </rPr>
          <t>提案状況一覧も忘れずに添付してください！</t>
        </r>
      </text>
    </comment>
  </commentList>
</comments>
</file>

<file path=xl/sharedStrings.xml><?xml version="1.0" encoding="utf-8"?>
<sst xmlns="http://schemas.openxmlformats.org/spreadsheetml/2006/main" count="901" uniqueCount="546">
  <si>
    <r>
      <t>　　　（４）</t>
    </r>
    <r>
      <rPr>
        <sz val="11"/>
        <color indexed="10"/>
        <rFont val="ＭＳ Ｐゴシック"/>
        <family val="3"/>
        <charset val="128"/>
      </rPr>
      <t>教科に関し</t>
    </r>
    <r>
      <rPr>
        <sz val="11"/>
        <rFont val="ＭＳ Ｐゴシック"/>
        <family val="3"/>
        <charset val="128"/>
      </rPr>
      <t>、</t>
    </r>
    <r>
      <rPr>
        <u val="double"/>
        <sz val="11"/>
        <rFont val="ＭＳ Ｐゴシック"/>
        <family val="3"/>
        <charset val="128"/>
      </rPr>
      <t>短期大学又は高等専門学校を卒業</t>
    </r>
    <r>
      <rPr>
        <sz val="11"/>
        <rFont val="ＭＳ Ｐゴシック"/>
        <family val="3"/>
        <charset val="128"/>
      </rPr>
      <t>した者</t>
    </r>
    <r>
      <rPr>
        <sz val="11"/>
        <rFont val="ＭＳ Ｐゴシック"/>
        <family val="3"/>
        <charset val="128"/>
      </rPr>
      <t>で、その後</t>
    </r>
    <r>
      <rPr>
        <u/>
        <sz val="11"/>
        <rFont val="ＭＳ Ｐゴシック"/>
        <family val="3"/>
        <charset val="128"/>
      </rPr>
      <t>五年以上</t>
    </r>
    <r>
      <rPr>
        <sz val="11"/>
        <rFont val="ＭＳ Ｐゴシック"/>
        <family val="3"/>
        <charset val="128"/>
      </rPr>
      <t>の実務の経験を有する者</t>
    </r>
    <rPh sb="6" eb="8">
      <t>キョウカ</t>
    </rPh>
    <rPh sb="9" eb="10">
      <t>カン</t>
    </rPh>
    <rPh sb="12" eb="14">
      <t>タンキ</t>
    </rPh>
    <rPh sb="14" eb="16">
      <t>ダイガク</t>
    </rPh>
    <rPh sb="16" eb="17">
      <t>マタ</t>
    </rPh>
    <rPh sb="18" eb="20">
      <t>コウトウ</t>
    </rPh>
    <rPh sb="20" eb="22">
      <t>センモン</t>
    </rPh>
    <rPh sb="22" eb="24">
      <t>ガッコウ</t>
    </rPh>
    <rPh sb="25" eb="27">
      <t>ソツギョウ</t>
    </rPh>
    <rPh sb="29" eb="30">
      <t>モノ</t>
    </rPh>
    <rPh sb="34" eb="35">
      <t>ゴ</t>
    </rPh>
    <rPh sb="35" eb="36">
      <t>５</t>
    </rPh>
    <rPh sb="36" eb="37">
      <t>ネン</t>
    </rPh>
    <rPh sb="37" eb="39">
      <t>イジョウ</t>
    </rPh>
    <rPh sb="40" eb="42">
      <t>ジツム</t>
    </rPh>
    <rPh sb="43" eb="45">
      <t>ケイケン</t>
    </rPh>
    <rPh sb="46" eb="47">
      <t>ユウ</t>
    </rPh>
    <rPh sb="49" eb="50">
      <t>モノ</t>
    </rPh>
    <phoneticPr fontId="2"/>
  </si>
  <si>
    <t>高専卒</t>
    <rPh sb="0" eb="2">
      <t>コウセン</t>
    </rPh>
    <rPh sb="2" eb="3">
      <t>ソツ</t>
    </rPh>
    <phoneticPr fontId="2"/>
  </si>
  <si>
    <t>大学院卒</t>
    <rPh sb="0" eb="2">
      <t>ダイガク</t>
    </rPh>
    <rPh sb="2" eb="3">
      <t>イン</t>
    </rPh>
    <rPh sb="3" eb="4">
      <t>ソツ</t>
    </rPh>
    <phoneticPr fontId="2"/>
  </si>
  <si>
    <t>2-(1)</t>
    <phoneticPr fontId="2"/>
  </si>
  <si>
    <t>2-(2)</t>
  </si>
  <si>
    <t>2-(5)</t>
  </si>
  <si>
    <t>2-(6)</t>
  </si>
  <si>
    <t>※ﾘｽﾄ1</t>
    <phoneticPr fontId="2"/>
  </si>
  <si>
    <t>※ﾘｽﾄ2</t>
    <phoneticPr fontId="2"/>
  </si>
  <si>
    <t>１級△△、２級△△、教員免許</t>
    <rPh sb="1" eb="2">
      <t>キュウ</t>
    </rPh>
    <rPh sb="6" eb="7">
      <t>キュウ</t>
    </rPh>
    <rPh sb="10" eb="12">
      <t>キョウイン</t>
    </rPh>
    <rPh sb="12" eb="14">
      <t>メンキョ</t>
    </rPh>
    <phoneticPr fontId="2"/>
  </si>
  <si>
    <t>自社
社員</t>
    <rPh sb="0" eb="2">
      <t>ジシャ</t>
    </rPh>
    <rPh sb="3" eb="5">
      <t>シャイン</t>
    </rPh>
    <phoneticPr fontId="2"/>
  </si>
  <si>
    <t>学校の属性</t>
    <rPh sb="0" eb="2">
      <t>ガッコウ</t>
    </rPh>
    <rPh sb="3" eb="5">
      <t>ゾクセイ</t>
    </rPh>
    <phoneticPr fontId="2"/>
  </si>
  <si>
    <t>代表者氏名</t>
    <rPh sb="0" eb="3">
      <t>ダイヒョウシャ</t>
    </rPh>
    <rPh sb="3" eb="5">
      <t>シメイ</t>
    </rPh>
    <phoneticPr fontId="2"/>
  </si>
  <si>
    <t>契約者住所</t>
    <rPh sb="0" eb="3">
      <t>ケイヤクシャ</t>
    </rPh>
    <rPh sb="3" eb="5">
      <t>ジュウショ</t>
    </rPh>
    <phoneticPr fontId="2"/>
  </si>
  <si>
    <t>期間</t>
    <rPh sb="0" eb="2">
      <t>キカン</t>
    </rPh>
    <phoneticPr fontId="2"/>
  </si>
  <si>
    <t>定員</t>
    <rPh sb="0" eb="2">
      <t>テイイン</t>
    </rPh>
    <phoneticPr fontId="2"/>
  </si>
  <si>
    <t>科　　目　　名</t>
    <rPh sb="0" eb="1">
      <t>カ</t>
    </rPh>
    <rPh sb="3" eb="4">
      <t>メ</t>
    </rPh>
    <rPh sb="6" eb="7">
      <t>メイ</t>
    </rPh>
    <phoneticPr fontId="2"/>
  </si>
  <si>
    <t>訓練科名</t>
    <rPh sb="0" eb="2">
      <t>クンレン</t>
    </rPh>
    <rPh sb="2" eb="4">
      <t>カメイ</t>
    </rPh>
    <phoneticPr fontId="2"/>
  </si>
  <si>
    <t>訓練目標</t>
    <rPh sb="0" eb="2">
      <t>クンレン</t>
    </rPh>
    <rPh sb="2" eb="4">
      <t>モクヒョウ</t>
    </rPh>
    <phoneticPr fontId="2"/>
  </si>
  <si>
    <t>時間数</t>
    <rPh sb="0" eb="3">
      <t>ジカンスウ</t>
    </rPh>
    <phoneticPr fontId="2"/>
  </si>
  <si>
    <t>人</t>
    <rPh sb="0" eb="1">
      <t>ニン</t>
    </rPh>
    <phoneticPr fontId="2"/>
  </si>
  <si>
    <t>電話番号</t>
    <rPh sb="0" eb="2">
      <t>デンワ</t>
    </rPh>
    <rPh sb="2" eb="4">
      <t>バンゴウ</t>
    </rPh>
    <phoneticPr fontId="2"/>
  </si>
  <si>
    <t>ＦＡＸ番号</t>
    <rPh sb="3" eb="5">
      <t>バンゴウ</t>
    </rPh>
    <phoneticPr fontId="2"/>
  </si>
  <si>
    <t>連　絡　先</t>
    <rPh sb="0" eb="1">
      <t>レン</t>
    </rPh>
    <rPh sb="2" eb="3">
      <t>ラク</t>
    </rPh>
    <rPh sb="4" eb="5">
      <t>サキ</t>
    </rPh>
    <phoneticPr fontId="2"/>
  </si>
  <si>
    <t>学　　　科</t>
    <rPh sb="0" eb="1">
      <t>ガク</t>
    </rPh>
    <rPh sb="4" eb="5">
      <t>カ</t>
    </rPh>
    <phoneticPr fontId="2"/>
  </si>
  <si>
    <t>実　　　技</t>
    <rPh sb="0" eb="1">
      <t>ジツ</t>
    </rPh>
    <rPh sb="4" eb="5">
      <t>ワザ</t>
    </rPh>
    <phoneticPr fontId="2"/>
  </si>
  <si>
    <t>科　　目　　別　　内　　容</t>
    <rPh sb="0" eb="1">
      <t>カ</t>
    </rPh>
    <rPh sb="3" eb="4">
      <t>メ</t>
    </rPh>
    <rPh sb="6" eb="7">
      <t>ベツ</t>
    </rPh>
    <rPh sb="9" eb="10">
      <t>ナイ</t>
    </rPh>
    <rPh sb="12" eb="13">
      <t>カタチ</t>
    </rPh>
    <phoneticPr fontId="2"/>
  </si>
  <si>
    <t>備考</t>
    <rPh sb="0" eb="2">
      <t>ビコウ</t>
    </rPh>
    <phoneticPr fontId="2"/>
  </si>
  <si>
    <t>訓練時間</t>
    <rPh sb="0" eb="2">
      <t>クンレン</t>
    </rPh>
    <rPh sb="2" eb="4">
      <t>ジカン</t>
    </rPh>
    <phoneticPr fontId="2"/>
  </si>
  <si>
    <t>休憩室</t>
    <rPh sb="0" eb="3">
      <t>キュウケイシツ</t>
    </rPh>
    <phoneticPr fontId="2"/>
  </si>
  <si>
    <t>就職支援室</t>
    <rPh sb="0" eb="2">
      <t>シュウショク</t>
    </rPh>
    <rPh sb="2" eb="4">
      <t>シエン</t>
    </rPh>
    <rPh sb="4" eb="5">
      <t>シツ</t>
    </rPh>
    <phoneticPr fontId="2"/>
  </si>
  <si>
    <t>実施施設名</t>
    <rPh sb="0" eb="2">
      <t>ジッシ</t>
    </rPh>
    <rPh sb="2" eb="4">
      <t>シセツ</t>
    </rPh>
    <rPh sb="4" eb="5">
      <t>メイ</t>
    </rPh>
    <phoneticPr fontId="2"/>
  </si>
  <si>
    <t>電話</t>
    <rPh sb="0" eb="2">
      <t>デンワ</t>
    </rPh>
    <phoneticPr fontId="2"/>
  </si>
  <si>
    <t>所　在　地</t>
    <rPh sb="0" eb="1">
      <t>トコロ</t>
    </rPh>
    <rPh sb="2" eb="3">
      <t>ザイ</t>
    </rPh>
    <rPh sb="4" eb="5">
      <t>チ</t>
    </rPh>
    <phoneticPr fontId="2"/>
  </si>
  <si>
    <t>（地図は別添）</t>
    <rPh sb="1" eb="3">
      <t>チズ</t>
    </rPh>
    <rPh sb="4" eb="6">
      <t>ベッテン</t>
    </rPh>
    <phoneticPr fontId="2"/>
  </si>
  <si>
    <t>月生</t>
    <rPh sb="0" eb="1">
      <t>ガツ</t>
    </rPh>
    <rPh sb="1" eb="2">
      <t>セイ</t>
    </rPh>
    <phoneticPr fontId="2"/>
  </si>
  <si>
    <t>受託可能月</t>
    <rPh sb="0" eb="2">
      <t>ジュタク</t>
    </rPh>
    <rPh sb="2" eb="4">
      <t>カノウ</t>
    </rPh>
    <rPh sb="4" eb="5">
      <t>ツキ</t>
    </rPh>
    <phoneticPr fontId="2"/>
  </si>
  <si>
    <t>メモリ</t>
    <phoneticPr fontId="2"/>
  </si>
  <si>
    <t>その他</t>
    <rPh sb="2" eb="3">
      <t>タ</t>
    </rPh>
    <phoneticPr fontId="2"/>
  </si>
  <si>
    <t>出版社名</t>
    <rPh sb="0" eb="2">
      <t>シュッパン</t>
    </rPh>
    <rPh sb="2" eb="3">
      <t>シャ</t>
    </rPh>
    <rPh sb="3" eb="4">
      <t>メイ</t>
    </rPh>
    <phoneticPr fontId="2"/>
  </si>
  <si>
    <t>合　　　　　計</t>
    <rPh sb="0" eb="7">
      <t>ゴウケイ</t>
    </rPh>
    <phoneticPr fontId="2"/>
  </si>
  <si>
    <t>受　託　元</t>
    <rPh sb="0" eb="1">
      <t>ウケ</t>
    </rPh>
    <rPh sb="2" eb="3">
      <t>コトヅケ</t>
    </rPh>
    <rPh sb="4" eb="5">
      <t>モト</t>
    </rPh>
    <phoneticPr fontId="2"/>
  </si>
  <si>
    <t>実施施設</t>
    <rPh sb="0" eb="2">
      <t>ジッシ</t>
    </rPh>
    <rPh sb="2" eb="4">
      <t>シセツ</t>
    </rPh>
    <phoneticPr fontId="2"/>
  </si>
  <si>
    <t>カリキュラム詳細</t>
    <rPh sb="6" eb="8">
      <t>ショウサイ</t>
    </rPh>
    <phoneticPr fontId="2"/>
  </si>
  <si>
    <t>教科書名</t>
    <rPh sb="0" eb="3">
      <t>キョウカショ</t>
    </rPh>
    <rPh sb="3" eb="4">
      <t>メイ</t>
    </rPh>
    <phoneticPr fontId="2"/>
  </si>
  <si>
    <t>事業指定番号
(介護関連のみ)</t>
    <rPh sb="0" eb="2">
      <t>ジギョウ</t>
    </rPh>
    <rPh sb="2" eb="4">
      <t>シテイ</t>
    </rPh>
    <rPh sb="4" eb="6">
      <t>バンゴウ</t>
    </rPh>
    <rPh sb="8" eb="10">
      <t>カイゴ</t>
    </rPh>
    <rPh sb="10" eb="12">
      <t>カンレン</t>
    </rPh>
    <phoneticPr fontId="2"/>
  </si>
  <si>
    <t>訓練概要</t>
    <rPh sb="0" eb="2">
      <t>クンレン</t>
    </rPh>
    <rPh sb="2" eb="4">
      <t>ガイヨウ</t>
    </rPh>
    <phoneticPr fontId="2"/>
  </si>
  <si>
    <t>就職後の
関連職種</t>
    <rPh sb="0" eb="3">
      <t>シュウショクゴ</t>
    </rPh>
    <rPh sb="5" eb="7">
      <t>カンレン</t>
    </rPh>
    <rPh sb="7" eb="9">
      <t>ショクシュ</t>
    </rPh>
    <phoneticPr fontId="2"/>
  </si>
  <si>
    <t>＊教科書については定価表示があるもの。</t>
    <rPh sb="1" eb="4">
      <t>キョウカショ</t>
    </rPh>
    <rPh sb="9" eb="11">
      <t>テイカ</t>
    </rPh>
    <rPh sb="11" eb="13">
      <t>ヒョウジ</t>
    </rPh>
    <phoneticPr fontId="2"/>
  </si>
  <si>
    <t>氏　　名</t>
    <rPh sb="0" eb="1">
      <t>シ</t>
    </rPh>
    <rPh sb="3" eb="4">
      <t>メイ</t>
    </rPh>
    <phoneticPr fontId="2"/>
  </si>
  <si>
    <t>常勤・非常勤</t>
    <rPh sb="0" eb="2">
      <t>ジョウキン</t>
    </rPh>
    <rPh sb="3" eb="6">
      <t>ヒジョウキン</t>
    </rPh>
    <phoneticPr fontId="2"/>
  </si>
  <si>
    <t>担当科目</t>
    <rPh sb="0" eb="2">
      <t>タントウ</t>
    </rPh>
    <rPh sb="2" eb="4">
      <t>カモク</t>
    </rPh>
    <phoneticPr fontId="2"/>
  </si>
  <si>
    <t>関連資格・免許の名称等</t>
    <rPh sb="0" eb="2">
      <t>カンレン</t>
    </rPh>
    <rPh sb="2" eb="4">
      <t>シカク</t>
    </rPh>
    <rPh sb="5" eb="7">
      <t>メンキョ</t>
    </rPh>
    <rPh sb="8" eb="10">
      <t>メイショウ</t>
    </rPh>
    <rPh sb="10" eb="11">
      <t>ナド</t>
    </rPh>
    <phoneticPr fontId="2"/>
  </si>
  <si>
    <t>主担当・補助</t>
    <rPh sb="0" eb="1">
      <t>シュ</t>
    </rPh>
    <rPh sb="1" eb="3">
      <t>タントウ</t>
    </rPh>
    <rPh sb="4" eb="6">
      <t>ホジョ</t>
    </rPh>
    <phoneticPr fontId="2"/>
  </si>
  <si>
    <t>　１．職業訓練指導員免許を有する者</t>
    <rPh sb="3" eb="5">
      <t>ショクギョウ</t>
    </rPh>
    <rPh sb="5" eb="7">
      <t>クンレン</t>
    </rPh>
    <rPh sb="7" eb="10">
      <t>シドウイン</t>
    </rPh>
    <rPh sb="10" eb="12">
      <t>メンキョ</t>
    </rPh>
    <rPh sb="13" eb="14">
      <t>ユウ</t>
    </rPh>
    <rPh sb="16" eb="17">
      <t>モノ</t>
    </rPh>
    <phoneticPr fontId="2"/>
  </si>
  <si>
    <t>所在地(区市から)</t>
    <rPh sb="0" eb="3">
      <t>ショザイチ</t>
    </rPh>
    <rPh sb="4" eb="6">
      <t>クシ</t>
    </rPh>
    <phoneticPr fontId="2"/>
  </si>
  <si>
    <t>訓練コース</t>
    <rPh sb="0" eb="2">
      <t>クンレン</t>
    </rPh>
    <phoneticPr fontId="2"/>
  </si>
  <si>
    <t>〒（半角）</t>
    <rPh sb="2" eb="4">
      <t>ハンカク</t>
    </rPh>
    <phoneticPr fontId="2"/>
  </si>
  <si>
    <t>電話（半角）
市外局番から</t>
    <rPh sb="0" eb="2">
      <t>デンワ</t>
    </rPh>
    <rPh sb="3" eb="5">
      <t>ハンカク</t>
    </rPh>
    <rPh sb="7" eb="9">
      <t>シガイ</t>
    </rPh>
    <rPh sb="9" eb="11">
      <t>キョクバン</t>
    </rPh>
    <phoneticPr fontId="2"/>
  </si>
  <si>
    <t>FAX（半角）
市外局番から</t>
    <rPh sb="4" eb="6">
      <t>ハンカク</t>
    </rPh>
    <rPh sb="8" eb="10">
      <t>シガイ</t>
    </rPh>
    <rPh sb="10" eb="11">
      <t>キョク</t>
    </rPh>
    <rPh sb="11" eb="12">
      <t>バン</t>
    </rPh>
    <phoneticPr fontId="2"/>
  </si>
  <si>
    <t>契約者住所等</t>
    <rPh sb="0" eb="3">
      <t>ケイヤクシャ</t>
    </rPh>
    <rPh sb="3" eb="5">
      <t>ジュウショ</t>
    </rPh>
    <rPh sb="5" eb="6">
      <t>トウ</t>
    </rPh>
    <phoneticPr fontId="2"/>
  </si>
  <si>
    <t>加盟上部団体名
（取りまとめ団体名）</t>
    <rPh sb="0" eb="2">
      <t>カメイ</t>
    </rPh>
    <rPh sb="2" eb="4">
      <t>ジョウブ</t>
    </rPh>
    <rPh sb="4" eb="6">
      <t>ダンタイ</t>
    </rPh>
    <rPh sb="6" eb="7">
      <t>メイ</t>
    </rPh>
    <rPh sb="9" eb="10">
      <t>ト</t>
    </rPh>
    <rPh sb="14" eb="16">
      <t>ダンタイ</t>
    </rPh>
    <rPh sb="16" eb="17">
      <t>メイ</t>
    </rPh>
    <phoneticPr fontId="2"/>
  </si>
  <si>
    <t>訓練履修後自動的に取得可能な資格</t>
    <rPh sb="0" eb="2">
      <t>クンレン</t>
    </rPh>
    <rPh sb="2" eb="4">
      <t>リシュウ</t>
    </rPh>
    <rPh sb="4" eb="5">
      <t>ゴ</t>
    </rPh>
    <rPh sb="5" eb="8">
      <t>ジドウテキ</t>
    </rPh>
    <rPh sb="9" eb="11">
      <t>シュトク</t>
    </rPh>
    <rPh sb="11" eb="13">
      <t>カノウ</t>
    </rPh>
    <rPh sb="14" eb="16">
      <t>シカク</t>
    </rPh>
    <phoneticPr fontId="2"/>
  </si>
  <si>
    <t>目標とする資格（受験可能な資格）</t>
    <rPh sb="0" eb="2">
      <t>モクヒョウ</t>
    </rPh>
    <rPh sb="5" eb="7">
      <t>シカク</t>
    </rPh>
    <rPh sb="8" eb="10">
      <t>ジュケン</t>
    </rPh>
    <rPh sb="10" eb="12">
      <t>カノウ</t>
    </rPh>
    <rPh sb="13" eb="15">
      <t>シカク</t>
    </rPh>
    <phoneticPr fontId="2"/>
  </si>
  <si>
    <t>入校式</t>
    <rPh sb="0" eb="3">
      <t>ニュウコウシキ</t>
    </rPh>
    <phoneticPr fontId="2"/>
  </si>
  <si>
    <t>修了式</t>
    <rPh sb="0" eb="2">
      <t>シュウリョウ</t>
    </rPh>
    <rPh sb="2" eb="3">
      <t>シキ</t>
    </rPh>
    <phoneticPr fontId="2"/>
  </si>
  <si>
    <t>有料</t>
    <rPh sb="0" eb="2">
      <t>ユウリョウ</t>
    </rPh>
    <phoneticPr fontId="2"/>
  </si>
  <si>
    <t>無料</t>
    <rPh sb="0" eb="2">
      <t>ムリョウ</t>
    </rPh>
    <phoneticPr fontId="2"/>
  </si>
  <si>
    <t>契約者名
（社名）</t>
    <rPh sb="0" eb="3">
      <t>ケイヤクシャ</t>
    </rPh>
    <rPh sb="3" eb="4">
      <t>メイ</t>
    </rPh>
    <rPh sb="6" eb="8">
      <t>シャメイ</t>
    </rPh>
    <phoneticPr fontId="2"/>
  </si>
  <si>
    <t>契約者名（社名）</t>
    <rPh sb="0" eb="3">
      <t>ケイヤクシャ</t>
    </rPh>
    <rPh sb="3" eb="4">
      <t>メイ</t>
    </rPh>
    <rPh sb="5" eb="7">
      <t>シャメイ</t>
    </rPh>
    <phoneticPr fontId="2"/>
  </si>
  <si>
    <t>上限15,000円</t>
    <rPh sb="0" eb="2">
      <t>ジョウゲン</t>
    </rPh>
    <rPh sb="8" eb="9">
      <t>エン</t>
    </rPh>
    <phoneticPr fontId="2"/>
  </si>
  <si>
    <t>平　　　　　　　　均</t>
    <rPh sb="0" eb="1">
      <t>ヒラ</t>
    </rPh>
    <rPh sb="9" eb="10">
      <t>タモツ</t>
    </rPh>
    <phoneticPr fontId="2"/>
  </si>
  <si>
    <t>時間</t>
    <rPh sb="0" eb="2">
      <t>ジカン</t>
    </rPh>
    <phoneticPr fontId="2"/>
  </si>
  <si>
    <t>学科</t>
    <rPh sb="0" eb="2">
      <t>ガッカ</t>
    </rPh>
    <phoneticPr fontId="2"/>
  </si>
  <si>
    <t>実技</t>
    <rPh sb="0" eb="2">
      <t>ジツギ</t>
    </rPh>
    <phoneticPr fontId="2"/>
  </si>
  <si>
    <t>日間</t>
    <rPh sb="0" eb="2">
      <t>ニチカン</t>
    </rPh>
    <phoneticPr fontId="2"/>
  </si>
  <si>
    <t>訓練日</t>
    <rPh sb="0" eb="2">
      <t>クンレン</t>
    </rPh>
    <rPh sb="2" eb="3">
      <t>ビ</t>
    </rPh>
    <phoneticPr fontId="2"/>
  </si>
  <si>
    <t>カリキュラムの時間数と一致すること</t>
    <rPh sb="7" eb="10">
      <t>ジカンスウ</t>
    </rPh>
    <rPh sb="11" eb="13">
      <t>イッチ</t>
    </rPh>
    <phoneticPr fontId="2"/>
  </si>
  <si>
    <t>就職支援</t>
    <rPh sb="0" eb="2">
      <t>シュウショク</t>
    </rPh>
    <rPh sb="2" eb="4">
      <t>シエン</t>
    </rPh>
    <phoneticPr fontId="2"/>
  </si>
  <si>
    <t>その他：6時間（入校・修了式）</t>
  </si>
  <si>
    <r>
      <t xml:space="preserve">その他
</t>
    </r>
    <r>
      <rPr>
        <sz val="10"/>
        <rFont val="ＭＳ Ｐゴシック"/>
        <family val="3"/>
        <charset val="128"/>
      </rPr>
      <t>（訓練時間に含まない）</t>
    </r>
    <rPh sb="2" eb="3">
      <t>タ</t>
    </rPh>
    <rPh sb="5" eb="7">
      <t>クンレン</t>
    </rPh>
    <rPh sb="7" eb="9">
      <t>ジカン</t>
    </rPh>
    <rPh sb="10" eb="11">
      <t>フク</t>
    </rPh>
    <phoneticPr fontId="2"/>
  </si>
  <si>
    <t>教室番号</t>
    <rPh sb="0" eb="2">
      <t>キョウシツ</t>
    </rPh>
    <rPh sb="2" eb="4">
      <t>バンゴウ</t>
    </rPh>
    <phoneticPr fontId="2"/>
  </si>
  <si>
    <t>OS</t>
    <phoneticPr fontId="2"/>
  </si>
  <si>
    <t>事務部門</t>
    <rPh sb="0" eb="2">
      <t>ジム</t>
    </rPh>
    <rPh sb="2" eb="4">
      <t>ブモン</t>
    </rPh>
    <phoneticPr fontId="2"/>
  </si>
  <si>
    <t>コース名</t>
    <rPh sb="3" eb="4">
      <t>メイ</t>
    </rPh>
    <phoneticPr fontId="2"/>
  </si>
  <si>
    <t>名称</t>
    <rPh sb="0" eb="2">
      <t>メイショウ</t>
    </rPh>
    <phoneticPr fontId="2"/>
  </si>
  <si>
    <t>受験月</t>
    <rPh sb="0" eb="2">
      <t>ジュケン</t>
    </rPh>
    <rPh sb="2" eb="3">
      <t>ツキ</t>
    </rPh>
    <phoneticPr fontId="2"/>
  </si>
  <si>
    <t>資格の認可機関</t>
    <rPh sb="0" eb="2">
      <t>シカク</t>
    </rPh>
    <rPh sb="3" eb="5">
      <t>ニンカ</t>
    </rPh>
    <rPh sb="5" eb="7">
      <t>キカン</t>
    </rPh>
    <phoneticPr fontId="2"/>
  </si>
  <si>
    <t>最寄り駅(バス停)からの距離</t>
    <rPh sb="0" eb="2">
      <t>モヨ</t>
    </rPh>
    <rPh sb="3" eb="4">
      <t>エキ</t>
    </rPh>
    <rPh sb="7" eb="8">
      <t>テイ</t>
    </rPh>
    <rPh sb="12" eb="14">
      <t>キョリ</t>
    </rPh>
    <phoneticPr fontId="2"/>
  </si>
  <si>
    <t>距離（㎞）</t>
    <rPh sb="0" eb="2">
      <t>キョリ</t>
    </rPh>
    <phoneticPr fontId="2"/>
  </si>
  <si>
    <t>プロジェクター</t>
    <phoneticPr fontId="2"/>
  </si>
  <si>
    <t>モニター</t>
    <phoneticPr fontId="2"/>
  </si>
  <si>
    <t>デスクトップ又はノート型</t>
    <rPh sb="6" eb="7">
      <t>マタ</t>
    </rPh>
    <rPh sb="11" eb="12">
      <t>ガタ</t>
    </rPh>
    <phoneticPr fontId="2"/>
  </si>
  <si>
    <t>教室と別に設置</t>
    <rPh sb="0" eb="2">
      <t>キョウシツ</t>
    </rPh>
    <rPh sb="3" eb="4">
      <t>ベツ</t>
    </rPh>
    <rPh sb="5" eb="7">
      <t>セッチ</t>
    </rPh>
    <phoneticPr fontId="2"/>
  </si>
  <si>
    <t>実施施設名１</t>
    <rPh sb="0" eb="2">
      <t>ジッシ</t>
    </rPh>
    <rPh sb="2" eb="4">
      <t>シセツ</t>
    </rPh>
    <rPh sb="4" eb="5">
      <t>メイ</t>
    </rPh>
    <phoneticPr fontId="2"/>
  </si>
  <si>
    <t>実施施設名２</t>
    <rPh sb="0" eb="2">
      <t>ジッシ</t>
    </rPh>
    <rPh sb="2" eb="4">
      <t>シセツ</t>
    </rPh>
    <rPh sb="4" eb="5">
      <t>メイ</t>
    </rPh>
    <phoneticPr fontId="2"/>
  </si>
  <si>
    <t>実施施設１住所等</t>
    <rPh sb="0" eb="2">
      <t>ジッシ</t>
    </rPh>
    <rPh sb="2" eb="4">
      <t>シセツ</t>
    </rPh>
    <rPh sb="5" eb="7">
      <t>ジュウショ</t>
    </rPh>
    <rPh sb="7" eb="8">
      <t>トウ</t>
    </rPh>
    <phoneticPr fontId="2"/>
  </si>
  <si>
    <t>実施施設２住所等</t>
    <rPh sb="0" eb="2">
      <t>ジッシ</t>
    </rPh>
    <rPh sb="2" eb="4">
      <t>シセツ</t>
    </rPh>
    <rPh sb="5" eb="7">
      <t>ジュウショ</t>
    </rPh>
    <rPh sb="7" eb="8">
      <t>トウ</t>
    </rPh>
    <phoneticPr fontId="2"/>
  </si>
  <si>
    <t>喫煙所</t>
    <rPh sb="0" eb="2">
      <t>キツエン</t>
    </rPh>
    <rPh sb="2" eb="3">
      <t>ジョ</t>
    </rPh>
    <phoneticPr fontId="2"/>
  </si>
  <si>
    <t>喫煙室(個室)を設置</t>
    <rPh sb="0" eb="3">
      <t>キツエンシツ</t>
    </rPh>
    <rPh sb="4" eb="6">
      <t>コシツ</t>
    </rPh>
    <rPh sb="8" eb="10">
      <t>セッチ</t>
    </rPh>
    <phoneticPr fontId="2"/>
  </si>
  <si>
    <t>コーナー等</t>
    <rPh sb="4" eb="5">
      <t>トウ</t>
    </rPh>
    <phoneticPr fontId="2"/>
  </si>
  <si>
    <t>男性用</t>
    <rPh sb="0" eb="3">
      <t>ダンセイヨウ</t>
    </rPh>
    <phoneticPr fontId="2"/>
  </si>
  <si>
    <t>女性用</t>
    <rPh sb="0" eb="3">
      <t>ジョセイヨウ</t>
    </rPh>
    <phoneticPr fontId="2"/>
  </si>
  <si>
    <t>休憩室２</t>
    <rPh sb="0" eb="3">
      <t>キュウケイシツ</t>
    </rPh>
    <phoneticPr fontId="2"/>
  </si>
  <si>
    <t>喫煙所２</t>
    <rPh sb="0" eb="2">
      <t>キツエン</t>
    </rPh>
    <rPh sb="2" eb="3">
      <t>ジョ</t>
    </rPh>
    <phoneticPr fontId="2"/>
  </si>
  <si>
    <t>教室１（訓練を主に行うところ)</t>
    <rPh sb="0" eb="2">
      <t>キョウシツ</t>
    </rPh>
    <rPh sb="4" eb="6">
      <t>クンレン</t>
    </rPh>
    <rPh sb="7" eb="8">
      <t>オモ</t>
    </rPh>
    <rPh sb="9" eb="10">
      <t>オコナ</t>
    </rPh>
    <phoneticPr fontId="2"/>
  </si>
  <si>
    <t>訓練設備</t>
    <rPh sb="0" eb="2">
      <t>クンレン</t>
    </rPh>
    <rPh sb="2" eb="4">
      <t>セツビ</t>
    </rPh>
    <phoneticPr fontId="2"/>
  </si>
  <si>
    <t>実習器具等の名称</t>
    <rPh sb="0" eb="2">
      <t>ジッシュウ</t>
    </rPh>
    <rPh sb="2" eb="4">
      <t>キグ</t>
    </rPh>
    <rPh sb="4" eb="5">
      <t>トウ</t>
    </rPh>
    <rPh sb="6" eb="8">
      <t>メイショウ</t>
    </rPh>
    <phoneticPr fontId="2"/>
  </si>
  <si>
    <t>申込月</t>
    <rPh sb="0" eb="2">
      <t>モウシコミ</t>
    </rPh>
    <rPh sb="2" eb="3">
      <t>ツキ</t>
    </rPh>
    <phoneticPr fontId="2"/>
  </si>
  <si>
    <t>求人情報誌</t>
    <rPh sb="0" eb="2">
      <t>キュウジン</t>
    </rPh>
    <rPh sb="2" eb="5">
      <t>ジョウホウシ</t>
    </rPh>
    <phoneticPr fontId="2"/>
  </si>
  <si>
    <t>就職活動（求人情報収集)支援</t>
    <rPh sb="0" eb="2">
      <t>シュウショク</t>
    </rPh>
    <rPh sb="2" eb="4">
      <t>カツドウ</t>
    </rPh>
    <rPh sb="5" eb="7">
      <t>キュウジン</t>
    </rPh>
    <rPh sb="7" eb="9">
      <t>ジョウホウ</t>
    </rPh>
    <rPh sb="9" eb="11">
      <t>シュウシュウ</t>
    </rPh>
    <rPh sb="12" eb="14">
      <t>シエン</t>
    </rPh>
    <phoneticPr fontId="2"/>
  </si>
  <si>
    <t>インターネット（常時開放・時間限定)</t>
    <rPh sb="8" eb="10">
      <t>ジョウジ</t>
    </rPh>
    <rPh sb="10" eb="12">
      <t>カイホウ</t>
    </rPh>
    <rPh sb="13" eb="15">
      <t>ジカン</t>
    </rPh>
    <rPh sb="15" eb="17">
      <t>ゲンテイ</t>
    </rPh>
    <phoneticPr fontId="2"/>
  </si>
  <si>
    <t>設置台数</t>
    <rPh sb="0" eb="2">
      <t>セッチ</t>
    </rPh>
    <rPh sb="2" eb="4">
      <t>ダイスウ</t>
    </rPh>
    <phoneticPr fontId="2"/>
  </si>
  <si>
    <t>実施施設２</t>
    <rPh sb="0" eb="2">
      <t>ジッシ</t>
    </rPh>
    <rPh sb="2" eb="4">
      <t>シセツ</t>
    </rPh>
    <phoneticPr fontId="2"/>
  </si>
  <si>
    <t>分</t>
    <rPh sb="0" eb="1">
      <t>フン</t>
    </rPh>
    <phoneticPr fontId="2"/>
  </si>
  <si>
    <t>所要時間
(1分0.8㎞）</t>
    <rPh sb="0" eb="2">
      <t>ショヨウ</t>
    </rPh>
    <rPh sb="2" eb="4">
      <t>ジカン</t>
    </rPh>
    <rPh sb="7" eb="8">
      <t>フン</t>
    </rPh>
    <phoneticPr fontId="2"/>
  </si>
  <si>
    <t>委託訓練使用教室数</t>
    <rPh sb="0" eb="2">
      <t>イタク</t>
    </rPh>
    <rPh sb="2" eb="4">
      <t>クンレン</t>
    </rPh>
    <rPh sb="4" eb="6">
      <t>シヨウ</t>
    </rPh>
    <rPh sb="6" eb="8">
      <t>キョウシツ</t>
    </rPh>
    <rPh sb="8" eb="9">
      <t>スウ</t>
    </rPh>
    <phoneticPr fontId="2"/>
  </si>
  <si>
    <t>教室１</t>
    <rPh sb="0" eb="2">
      <t>キョウシツ</t>
    </rPh>
    <phoneticPr fontId="2"/>
  </si>
  <si>
    <t>使用床面積</t>
    <rPh sb="0" eb="2">
      <t>シヨウ</t>
    </rPh>
    <rPh sb="2" eb="5">
      <t>ユカメンセキ</t>
    </rPh>
    <phoneticPr fontId="2"/>
  </si>
  <si>
    <t>受講生一人当たりの床面積</t>
    <rPh sb="0" eb="3">
      <t>ジュコウセイ</t>
    </rPh>
    <rPh sb="3" eb="5">
      <t>ヒトリ</t>
    </rPh>
    <rPh sb="5" eb="6">
      <t>ア</t>
    </rPh>
    <rPh sb="9" eb="12">
      <t>ユカメンセキ</t>
    </rPh>
    <phoneticPr fontId="2"/>
  </si>
  <si>
    <t>机の形状</t>
    <rPh sb="0" eb="1">
      <t>ツクエ</t>
    </rPh>
    <rPh sb="2" eb="4">
      <t>ケイジョウ</t>
    </rPh>
    <phoneticPr fontId="2"/>
  </si>
  <si>
    <t>椅子の形状</t>
    <rPh sb="0" eb="2">
      <t>イス</t>
    </rPh>
    <rPh sb="3" eb="5">
      <t>ケイジョウ</t>
    </rPh>
    <phoneticPr fontId="2"/>
  </si>
  <si>
    <t>種類（デスクトップ又はノート型）</t>
    <rPh sb="0" eb="2">
      <t>シュルイ</t>
    </rPh>
    <rPh sb="9" eb="10">
      <t>マタ</t>
    </rPh>
    <rPh sb="14" eb="15">
      <t>ガタ</t>
    </rPh>
    <phoneticPr fontId="2"/>
  </si>
  <si>
    <t>CPU</t>
    <phoneticPr fontId="2"/>
  </si>
  <si>
    <t>兼用</t>
    <rPh sb="0" eb="2">
      <t>ケンヨウ</t>
    </rPh>
    <phoneticPr fontId="2"/>
  </si>
  <si>
    <t>教室と別</t>
    <rPh sb="0" eb="2">
      <t>キョウシツ</t>
    </rPh>
    <rPh sb="3" eb="4">
      <t>ベツ</t>
    </rPh>
    <phoneticPr fontId="2"/>
  </si>
  <si>
    <t>教室２</t>
    <rPh sb="0" eb="2">
      <t>キョウシツ</t>
    </rPh>
    <phoneticPr fontId="2"/>
  </si>
  <si>
    <t>ホワイトボード２</t>
    <phoneticPr fontId="2"/>
  </si>
  <si>
    <t>プロジェクター２</t>
    <phoneticPr fontId="2"/>
  </si>
  <si>
    <t>モニター２</t>
    <phoneticPr fontId="2"/>
  </si>
  <si>
    <t>所　在　地２</t>
    <rPh sb="0" eb="1">
      <t>トコロ</t>
    </rPh>
    <rPh sb="2" eb="3">
      <t>ザイ</t>
    </rPh>
    <rPh sb="4" eb="5">
      <t>チ</t>
    </rPh>
    <phoneticPr fontId="2"/>
  </si>
  <si>
    <t>トイレ数２</t>
    <rPh sb="3" eb="4">
      <t>スウ</t>
    </rPh>
    <phoneticPr fontId="2"/>
  </si>
  <si>
    <t>1時限あたりの時間数（分）</t>
    <rPh sb="1" eb="3">
      <t>ジゲン</t>
    </rPh>
    <rPh sb="7" eb="10">
      <t>ジカンスウ</t>
    </rPh>
    <rPh sb="11" eb="12">
      <t>フン</t>
    </rPh>
    <phoneticPr fontId="2"/>
  </si>
  <si>
    <t>受入可能定員</t>
    <rPh sb="0" eb="2">
      <t>ウケイレ</t>
    </rPh>
    <rPh sb="2" eb="4">
      <t>カノウ</t>
    </rPh>
    <rPh sb="4" eb="6">
      <t>テイイン</t>
    </rPh>
    <phoneticPr fontId="2"/>
  </si>
  <si>
    <t>訓練前に保有していてほしい資格等</t>
    <rPh sb="0" eb="2">
      <t>クンレン</t>
    </rPh>
    <rPh sb="2" eb="3">
      <t>マエ</t>
    </rPh>
    <rPh sb="4" eb="6">
      <t>ホユウ</t>
    </rPh>
    <rPh sb="13" eb="16">
      <t>シカクトウ</t>
    </rPh>
    <phoneticPr fontId="2"/>
  </si>
  <si>
    <t>全講師人数</t>
    <rPh sb="0" eb="1">
      <t>ゼン</t>
    </rPh>
    <rPh sb="1" eb="3">
      <t>コウシ</t>
    </rPh>
    <rPh sb="3" eb="5">
      <t>ニンズウ</t>
    </rPh>
    <phoneticPr fontId="2"/>
  </si>
  <si>
    <t>履修後自動的に取得可能な資格</t>
    <rPh sb="0" eb="2">
      <t>リシュウ</t>
    </rPh>
    <rPh sb="2" eb="3">
      <t>ゴ</t>
    </rPh>
    <rPh sb="3" eb="6">
      <t>ジドウテキ</t>
    </rPh>
    <rPh sb="7" eb="9">
      <t>シュトク</t>
    </rPh>
    <rPh sb="9" eb="11">
      <t>カノウ</t>
    </rPh>
    <rPh sb="12" eb="14">
      <t>シカク</t>
    </rPh>
    <phoneticPr fontId="2"/>
  </si>
  <si>
    <t>認可機関名</t>
    <rPh sb="0" eb="2">
      <t>ニンカ</t>
    </rPh>
    <rPh sb="2" eb="4">
      <t>キカン</t>
    </rPh>
    <rPh sb="4" eb="5">
      <t>メイ</t>
    </rPh>
    <phoneticPr fontId="2"/>
  </si>
  <si>
    <t>別科目内容</t>
    <rPh sb="0" eb="1">
      <t>ベツ</t>
    </rPh>
    <rPh sb="1" eb="3">
      <t>カモク</t>
    </rPh>
    <rPh sb="3" eb="5">
      <t>ナイヨウ</t>
    </rPh>
    <phoneticPr fontId="2"/>
  </si>
  <si>
    <t>同一科目内容</t>
    <rPh sb="0" eb="2">
      <t>ドウイツ</t>
    </rPh>
    <rPh sb="2" eb="4">
      <t>カモク</t>
    </rPh>
    <rPh sb="4" eb="6">
      <t>ナイヨウ</t>
    </rPh>
    <phoneticPr fontId="2"/>
  </si>
  <si>
    <t>例</t>
    <rPh sb="0" eb="1">
      <t>レイ</t>
    </rPh>
    <phoneticPr fontId="2"/>
  </si>
  <si>
    <t>同一</t>
    <rPh sb="0" eb="2">
      <t>ドウイツ</t>
    </rPh>
    <phoneticPr fontId="2"/>
  </si>
  <si>
    <t>別</t>
    <rPh sb="0" eb="1">
      <t>ベツ</t>
    </rPh>
    <phoneticPr fontId="2"/>
  </si>
  <si>
    <t>○○校</t>
    <rPh sb="2" eb="3">
      <t>コウ</t>
    </rPh>
    <phoneticPr fontId="2"/>
  </si>
  <si>
    <t>常勤</t>
    <rPh sb="0" eb="2">
      <t>ジョウキン</t>
    </rPh>
    <phoneticPr fontId="2"/>
  </si>
  <si>
    <t>非常勤</t>
    <rPh sb="0" eb="3">
      <t>ヒジョウキン</t>
    </rPh>
    <phoneticPr fontId="2"/>
  </si>
  <si>
    <t>主担当</t>
    <rPh sb="0" eb="1">
      <t>シュ</t>
    </rPh>
    <rPh sb="1" eb="3">
      <t>タントウ</t>
    </rPh>
    <phoneticPr fontId="2"/>
  </si>
  <si>
    <t>補助</t>
    <rPh sb="0" eb="2">
      <t>ホジョ</t>
    </rPh>
    <phoneticPr fontId="2"/>
  </si>
  <si>
    <t>資格</t>
    <rPh sb="0" eb="2">
      <t>シカク</t>
    </rPh>
    <phoneticPr fontId="2"/>
  </si>
  <si>
    <t>○</t>
    <phoneticPr fontId="2"/>
  </si>
  <si>
    <t>××</t>
    <phoneticPr fontId="2"/>
  </si>
  <si>
    <t>10年</t>
    <rPh sb="2" eb="3">
      <t>ネン</t>
    </rPh>
    <phoneticPr fontId="2"/>
  </si>
  <si>
    <t>15年</t>
    <rPh sb="2" eb="3">
      <t>ネン</t>
    </rPh>
    <phoneticPr fontId="2"/>
  </si>
  <si>
    <t>××指導員、××上級</t>
    <rPh sb="2" eb="5">
      <t>シドウイン</t>
    </rPh>
    <rPh sb="8" eb="10">
      <t>ジョウキュウ</t>
    </rPh>
    <phoneticPr fontId="2"/>
  </si>
  <si>
    <t>科目名</t>
    <rPh sb="0" eb="3">
      <t>カモクメイ</t>
    </rPh>
    <phoneticPr fontId="2"/>
  </si>
  <si>
    <t>就職活動(求人情報収集）支援</t>
    <rPh sb="0" eb="2">
      <t>シュウショク</t>
    </rPh>
    <rPh sb="2" eb="4">
      <t>カツドウ</t>
    </rPh>
    <rPh sb="5" eb="7">
      <t>キュウジン</t>
    </rPh>
    <rPh sb="7" eb="9">
      <t>ジョウホウ</t>
    </rPh>
    <rPh sb="9" eb="11">
      <t>シュウシュウ</t>
    </rPh>
    <rPh sb="12" eb="14">
      <t>シエン</t>
    </rPh>
    <phoneticPr fontId="2"/>
  </si>
  <si>
    <t>科　　　　　名</t>
    <rPh sb="0" eb="1">
      <t>カ</t>
    </rPh>
    <rPh sb="6" eb="7">
      <t>メイ</t>
    </rPh>
    <phoneticPr fontId="2"/>
  </si>
  <si>
    <t>内　　　　　　　　　　容</t>
    <rPh sb="0" eb="1">
      <t>ウチ</t>
    </rPh>
    <rPh sb="11" eb="12">
      <t>カタチ</t>
    </rPh>
    <phoneticPr fontId="2"/>
  </si>
  <si>
    <t>××</t>
    <phoneticPr fontId="2"/>
  </si>
  <si>
    <t>毎日</t>
    <rPh sb="0" eb="2">
      <t>マイニチ</t>
    </rPh>
    <phoneticPr fontId="2"/>
  </si>
  <si>
    <t>定期</t>
    <rPh sb="0" eb="2">
      <t>テイキ</t>
    </rPh>
    <phoneticPr fontId="2"/>
  </si>
  <si>
    <t>不定期</t>
    <rPh sb="0" eb="3">
      <t>フテイキ</t>
    </rPh>
    <phoneticPr fontId="2"/>
  </si>
  <si>
    <t>○</t>
    <phoneticPr fontId="2"/>
  </si>
  <si>
    <t>相談経験年数       （通算）</t>
    <rPh sb="0" eb="2">
      <t>ソウダン</t>
    </rPh>
    <rPh sb="2" eb="4">
      <t>ケイケン</t>
    </rPh>
    <rPh sb="4" eb="6">
      <t>ネンスウ</t>
    </rPh>
    <rPh sb="14" eb="16">
      <t>ツウサン</t>
    </rPh>
    <phoneticPr fontId="2"/>
  </si>
  <si>
    <t>教室２（訓練を主に行うところ)</t>
    <rPh sb="0" eb="2">
      <t>キョウシツ</t>
    </rPh>
    <rPh sb="4" eb="6">
      <t>クンレン</t>
    </rPh>
    <rPh sb="7" eb="8">
      <t>オモ</t>
    </rPh>
    <rPh sb="9" eb="10">
      <t>オコナ</t>
    </rPh>
    <phoneticPr fontId="2"/>
  </si>
  <si>
    <t>訓練時間内訳</t>
    <rPh sb="0" eb="2">
      <t>クンレン</t>
    </rPh>
    <rPh sb="2" eb="4">
      <t>ジカン</t>
    </rPh>
    <rPh sb="4" eb="6">
      <t>ウチワケ</t>
    </rPh>
    <phoneticPr fontId="2"/>
  </si>
  <si>
    <t>受講生との連絡体制(具体的に)</t>
    <rPh sb="0" eb="3">
      <t>ジュコウセイ</t>
    </rPh>
    <rPh sb="5" eb="7">
      <t>レンラク</t>
    </rPh>
    <rPh sb="7" eb="9">
      <t>タイセイ</t>
    </rPh>
    <rPh sb="10" eb="13">
      <t>グタイテキ</t>
    </rPh>
    <phoneticPr fontId="2"/>
  </si>
  <si>
    <t>資格の認可機関名</t>
    <rPh sb="0" eb="2">
      <t>シカク</t>
    </rPh>
    <rPh sb="3" eb="5">
      <t>ニンカ</t>
    </rPh>
    <rPh sb="5" eb="7">
      <t>キカン</t>
    </rPh>
    <rPh sb="7" eb="8">
      <t>メイ</t>
    </rPh>
    <phoneticPr fontId="2"/>
  </si>
  <si>
    <t>就職支援部門
(担当者名簿は別添)</t>
    <rPh sb="0" eb="2">
      <t>シュウショク</t>
    </rPh>
    <rPh sb="2" eb="4">
      <t>シエン</t>
    </rPh>
    <rPh sb="4" eb="6">
      <t>ブモン</t>
    </rPh>
    <rPh sb="8" eb="10">
      <t>タントウ</t>
    </rPh>
    <rPh sb="10" eb="11">
      <t>シャ</t>
    </rPh>
    <phoneticPr fontId="2"/>
  </si>
  <si>
    <t>就職実績（率）</t>
    <rPh sb="0" eb="2">
      <t>シュウショク</t>
    </rPh>
    <rPh sb="2" eb="4">
      <t>ジッセキ</t>
    </rPh>
    <rPh sb="5" eb="6">
      <t>リツ</t>
    </rPh>
    <phoneticPr fontId="2"/>
  </si>
  <si>
    <t>○×マスター</t>
    <phoneticPr fontId="2"/>
  </si>
  <si>
    <t>○×出版</t>
    <rPh sb="2" eb="4">
      <t>シュッパン</t>
    </rPh>
    <phoneticPr fontId="2"/>
  </si>
  <si>
    <t>㎡</t>
    <phoneticPr fontId="2"/>
  </si>
  <si>
    <t>㎞</t>
    <phoneticPr fontId="2"/>
  </si>
  <si>
    <t>台</t>
    <rPh sb="0" eb="1">
      <t>ダイ</t>
    </rPh>
    <phoneticPr fontId="2"/>
  </si>
  <si>
    <t>なし</t>
    <phoneticPr fontId="2"/>
  </si>
  <si>
    <t>講師の資格内容別人数</t>
    <rPh sb="0" eb="2">
      <t>コウシ</t>
    </rPh>
    <rPh sb="3" eb="5">
      <t>シカク</t>
    </rPh>
    <rPh sb="5" eb="7">
      <t>ナイヨウ</t>
    </rPh>
    <rPh sb="7" eb="8">
      <t>ベツ</t>
    </rPh>
    <rPh sb="8" eb="10">
      <t>ニンズウ</t>
    </rPh>
    <phoneticPr fontId="2"/>
  </si>
  <si>
    <t>教育部門
(別途講師名簿作成）</t>
    <rPh sb="0" eb="2">
      <t>キョウイク</t>
    </rPh>
    <rPh sb="2" eb="4">
      <t>ブモン</t>
    </rPh>
    <rPh sb="6" eb="8">
      <t>ベット</t>
    </rPh>
    <rPh sb="8" eb="10">
      <t>コウシ</t>
    </rPh>
    <rPh sb="10" eb="12">
      <t>メイボ</t>
    </rPh>
    <rPh sb="12" eb="14">
      <t>サクセイ</t>
    </rPh>
    <phoneticPr fontId="2"/>
  </si>
  <si>
    <t>目標とする資格
（受験可能な資格）</t>
    <rPh sb="0" eb="2">
      <t>モクヒョウ</t>
    </rPh>
    <rPh sb="5" eb="7">
      <t>シカク</t>
    </rPh>
    <rPh sb="9" eb="11">
      <t>ジュケン</t>
    </rPh>
    <rPh sb="11" eb="13">
      <t>カノウ</t>
    </rPh>
    <rPh sb="14" eb="16">
      <t>シカク</t>
    </rPh>
    <phoneticPr fontId="2"/>
  </si>
  <si>
    <t>喫煙室(個室)</t>
  </si>
  <si>
    <t>喫煙室(個室)</t>
    <rPh sb="0" eb="3">
      <t>キツエンシツ</t>
    </rPh>
    <rPh sb="4" eb="6">
      <t>コシツ</t>
    </rPh>
    <phoneticPr fontId="2"/>
  </si>
  <si>
    <t>教室と別</t>
  </si>
  <si>
    <t>コーナー等</t>
  </si>
  <si>
    <t>なし</t>
  </si>
  <si>
    <t>男性用</t>
  </si>
  <si>
    <t>女性用</t>
  </si>
  <si>
    <t>兼用</t>
  </si>
  <si>
    <r>
      <t xml:space="preserve">訓練時間
</t>
    </r>
    <r>
      <rPr>
        <sz val="9"/>
        <rFont val="ＭＳ Ｐゴシック"/>
        <family val="3"/>
        <charset val="128"/>
      </rPr>
      <t>(学科＋実技）</t>
    </r>
    <rPh sb="0" eb="2">
      <t>クンレン</t>
    </rPh>
    <rPh sb="2" eb="4">
      <t>ジカン</t>
    </rPh>
    <rPh sb="6" eb="8">
      <t>ガッカ</t>
    </rPh>
    <rPh sb="9" eb="11">
      <t>ジツギ</t>
    </rPh>
    <phoneticPr fontId="2"/>
  </si>
  <si>
    <t>就職支援
時間</t>
    <rPh sb="0" eb="2">
      <t>シュウショク</t>
    </rPh>
    <rPh sb="2" eb="4">
      <t>シエン</t>
    </rPh>
    <rPh sb="5" eb="7">
      <t>ジカン</t>
    </rPh>
    <phoneticPr fontId="2"/>
  </si>
  <si>
    <t>所要時間(分)
（1分80m）</t>
    <rPh sb="0" eb="2">
      <t>ショヨウ</t>
    </rPh>
    <rPh sb="2" eb="4">
      <t>ジカン</t>
    </rPh>
    <rPh sb="5" eb="6">
      <t>フン</t>
    </rPh>
    <rPh sb="10" eb="11">
      <t>フン</t>
    </rPh>
    <phoneticPr fontId="2"/>
  </si>
  <si>
    <r>
      <t>所要時間(分)</t>
    </r>
    <r>
      <rPr>
        <sz val="11"/>
        <rFont val="ＭＳ Ｐゴシック"/>
        <family val="3"/>
        <charset val="128"/>
      </rPr>
      <t xml:space="preserve">
(1分80m）</t>
    </r>
    <rPh sb="0" eb="2">
      <t>ショヨウ</t>
    </rPh>
    <rPh sb="2" eb="4">
      <t>ジカン</t>
    </rPh>
    <rPh sb="5" eb="6">
      <t>フン</t>
    </rPh>
    <rPh sb="10" eb="11">
      <t>フン</t>
    </rPh>
    <phoneticPr fontId="2"/>
  </si>
  <si>
    <t>就職支援担当者数</t>
    <rPh sb="0" eb="2">
      <t>シュウショク</t>
    </rPh>
    <rPh sb="2" eb="4">
      <t>シエン</t>
    </rPh>
    <rPh sb="4" eb="6">
      <t>タントウ</t>
    </rPh>
    <rPh sb="6" eb="7">
      <t>シャ</t>
    </rPh>
    <rPh sb="7" eb="8">
      <t>スウ</t>
    </rPh>
    <phoneticPr fontId="2"/>
  </si>
  <si>
    <r>
      <t xml:space="preserve">机の大きさ
</t>
    </r>
    <r>
      <rPr>
        <sz val="8"/>
        <rFont val="ＭＳ Ｐゴシック"/>
        <family val="3"/>
        <charset val="128"/>
      </rPr>
      <t>（W×D×H) ㎝</t>
    </r>
    <rPh sb="0" eb="1">
      <t>ツクエ</t>
    </rPh>
    <rPh sb="2" eb="3">
      <t>オオ</t>
    </rPh>
    <phoneticPr fontId="2"/>
  </si>
  <si>
    <t>使用教室総床面積
（㎡）</t>
    <rPh sb="0" eb="2">
      <t>シヨウ</t>
    </rPh>
    <rPh sb="2" eb="4">
      <t>キョウシツ</t>
    </rPh>
    <rPh sb="4" eb="5">
      <t>ソウ</t>
    </rPh>
    <rPh sb="5" eb="8">
      <t>ユカメンセキ</t>
    </rPh>
    <phoneticPr fontId="2"/>
  </si>
  <si>
    <t>座面の大きさ W×D（㎝）</t>
    <rPh sb="0" eb="1">
      <t>ザ</t>
    </rPh>
    <rPh sb="1" eb="2">
      <t>メン</t>
    </rPh>
    <rPh sb="3" eb="4">
      <t>オオ</t>
    </rPh>
    <phoneticPr fontId="2"/>
  </si>
  <si>
    <t>ﾒｰﾙｱﾄﾞﾚｽ（半角）</t>
    <rPh sb="9" eb="11">
      <t>ハンカク</t>
    </rPh>
    <phoneticPr fontId="2"/>
  </si>
  <si>
    <t>担当者氏名</t>
    <rPh sb="0" eb="2">
      <t>タントウ</t>
    </rPh>
    <rPh sb="2" eb="3">
      <t>シャ</t>
    </rPh>
    <rPh sb="3" eb="5">
      <t>シメイ</t>
    </rPh>
    <phoneticPr fontId="2"/>
  </si>
  <si>
    <t>机の大きさ
W×D×H（㎝）</t>
    <rPh sb="0" eb="1">
      <t>ツクエ</t>
    </rPh>
    <rPh sb="2" eb="3">
      <t>オオ</t>
    </rPh>
    <phoneticPr fontId="2"/>
  </si>
  <si>
    <t>（台）</t>
    <rPh sb="1" eb="2">
      <t>ダイ</t>
    </rPh>
    <phoneticPr fontId="2"/>
  </si>
  <si>
    <t>トイレの数（設備数）</t>
    <rPh sb="4" eb="5">
      <t>カズ</t>
    </rPh>
    <rPh sb="6" eb="8">
      <t>セツビ</t>
    </rPh>
    <rPh sb="8" eb="9">
      <t>スウ</t>
    </rPh>
    <phoneticPr fontId="2"/>
  </si>
  <si>
    <t>パソコン１（スペック等）</t>
    <rPh sb="10" eb="11">
      <t>トウ</t>
    </rPh>
    <phoneticPr fontId="2"/>
  </si>
  <si>
    <t>パソコン２（スペック等）</t>
    <rPh sb="10" eb="11">
      <t>トウ</t>
    </rPh>
    <phoneticPr fontId="2"/>
  </si>
  <si>
    <t>トイレの数２（設備数）</t>
    <rPh sb="4" eb="5">
      <t>カズ</t>
    </rPh>
    <rPh sb="7" eb="9">
      <t>セツビ</t>
    </rPh>
    <rPh sb="9" eb="10">
      <t>スウ</t>
    </rPh>
    <phoneticPr fontId="2"/>
  </si>
  <si>
    <t>男性用（個）</t>
    <rPh sb="0" eb="3">
      <t>ダンセイヨウ</t>
    </rPh>
    <rPh sb="4" eb="5">
      <t>コ</t>
    </rPh>
    <phoneticPr fontId="2"/>
  </si>
  <si>
    <t>女性用（個）</t>
    <rPh sb="0" eb="3">
      <t>ジョセイヨウ</t>
    </rPh>
    <rPh sb="4" eb="5">
      <t>コ</t>
    </rPh>
    <phoneticPr fontId="2"/>
  </si>
  <si>
    <t>兼用（個）</t>
    <rPh sb="0" eb="2">
      <t>ケンヨウ</t>
    </rPh>
    <rPh sb="3" eb="4">
      <t>コ</t>
    </rPh>
    <phoneticPr fontId="2"/>
  </si>
  <si>
    <t>開始時刻</t>
    <rPh sb="0" eb="2">
      <t>カイシ</t>
    </rPh>
    <rPh sb="2" eb="4">
      <t>ジコク</t>
    </rPh>
    <phoneticPr fontId="2"/>
  </si>
  <si>
    <t>終了時刻</t>
    <rPh sb="0" eb="2">
      <t>シュウリョウ</t>
    </rPh>
    <rPh sb="2" eb="4">
      <t>ジコク</t>
    </rPh>
    <phoneticPr fontId="2"/>
  </si>
  <si>
    <t>常駐担当者数（人）</t>
    <rPh sb="0" eb="2">
      <t>ジョウチュウ</t>
    </rPh>
    <rPh sb="2" eb="4">
      <t>タントウ</t>
    </rPh>
    <rPh sb="4" eb="5">
      <t>シャ</t>
    </rPh>
    <rPh sb="5" eb="6">
      <t>スウ</t>
    </rPh>
    <rPh sb="7" eb="8">
      <t>ニン</t>
    </rPh>
    <phoneticPr fontId="2"/>
  </si>
  <si>
    <t>常駐ではない担当者数（人）</t>
    <rPh sb="0" eb="2">
      <t>ジョウチュウ</t>
    </rPh>
    <rPh sb="6" eb="8">
      <t>タントウ</t>
    </rPh>
    <rPh sb="8" eb="9">
      <t>シャ</t>
    </rPh>
    <rPh sb="9" eb="10">
      <t>スウ</t>
    </rPh>
    <rPh sb="11" eb="12">
      <t>ニン</t>
    </rPh>
    <phoneticPr fontId="2"/>
  </si>
  <si>
    <t>受入可能
定員（人）</t>
    <rPh sb="0" eb="1">
      <t>ウ</t>
    </rPh>
    <rPh sb="1" eb="2">
      <t>イ</t>
    </rPh>
    <rPh sb="2" eb="4">
      <t>カノウ</t>
    </rPh>
    <rPh sb="5" eb="7">
      <t>テイイン</t>
    </rPh>
    <rPh sb="8" eb="9">
      <t>ニン</t>
    </rPh>
    <phoneticPr fontId="2"/>
  </si>
  <si>
    <t>教育部門
（講師名簿は別添）</t>
    <rPh sb="0" eb="2">
      <t>キョウイク</t>
    </rPh>
    <rPh sb="2" eb="4">
      <t>ブモン</t>
    </rPh>
    <rPh sb="6" eb="8">
      <t>コウシ</t>
    </rPh>
    <rPh sb="8" eb="10">
      <t>メイボ</t>
    </rPh>
    <rPh sb="11" eb="13">
      <t>ベッテン</t>
    </rPh>
    <phoneticPr fontId="2"/>
  </si>
  <si>
    <t>教育部門（資格内容別）
（講師名簿は別添）</t>
    <rPh sb="0" eb="2">
      <t>キョウイク</t>
    </rPh>
    <rPh sb="2" eb="4">
      <t>ブモン</t>
    </rPh>
    <rPh sb="5" eb="7">
      <t>シカク</t>
    </rPh>
    <rPh sb="7" eb="9">
      <t>ナイヨウ</t>
    </rPh>
    <rPh sb="9" eb="10">
      <t>ベツ</t>
    </rPh>
    <rPh sb="13" eb="15">
      <t>コウシ</t>
    </rPh>
    <rPh sb="15" eb="17">
      <t>メイボ</t>
    </rPh>
    <rPh sb="18" eb="20">
      <t>ベッテン</t>
    </rPh>
    <phoneticPr fontId="2"/>
  </si>
  <si>
    <t>受講対象者要件
(具体的に)</t>
    <rPh sb="0" eb="2">
      <t>ジュコウ</t>
    </rPh>
    <rPh sb="2" eb="5">
      <t>タイショウシャ</t>
    </rPh>
    <rPh sb="5" eb="7">
      <t>ヨウケン</t>
    </rPh>
    <rPh sb="9" eb="12">
      <t>グタイテキ</t>
    </rPh>
    <phoneticPr fontId="2"/>
  </si>
  <si>
    <t>机の大きさ
W×D×H
(㎝)</t>
    <rPh sb="0" eb="1">
      <t>ツクエ</t>
    </rPh>
    <rPh sb="2" eb="3">
      <t>オオ</t>
    </rPh>
    <phoneticPr fontId="2"/>
  </si>
  <si>
    <t>○</t>
    <phoneticPr fontId="2"/>
  </si>
  <si>
    <t>全講師数（人）</t>
    <rPh sb="0" eb="1">
      <t>ゼン</t>
    </rPh>
    <rPh sb="1" eb="3">
      <t>コウシ</t>
    </rPh>
    <rPh sb="3" eb="4">
      <t>スウ</t>
    </rPh>
    <rPh sb="5" eb="6">
      <t>ニン</t>
    </rPh>
    <phoneticPr fontId="2"/>
  </si>
  <si>
    <t>うち常勤者数（人）</t>
    <rPh sb="2" eb="5">
      <t>ジョウキンシャ</t>
    </rPh>
    <rPh sb="5" eb="6">
      <t>スウ</t>
    </rPh>
    <rPh sb="7" eb="8">
      <t>ニン</t>
    </rPh>
    <phoneticPr fontId="2"/>
  </si>
  <si>
    <t>うち非常勤者数（人）</t>
    <rPh sb="2" eb="5">
      <t>ヒジョウキン</t>
    </rPh>
    <rPh sb="5" eb="6">
      <t>シャ</t>
    </rPh>
    <rPh sb="6" eb="7">
      <t>スウ</t>
    </rPh>
    <rPh sb="8" eb="9">
      <t>ニン</t>
    </rPh>
    <phoneticPr fontId="2"/>
  </si>
  <si>
    <t>うち指導員免許取得者（人）</t>
    <rPh sb="2" eb="5">
      <t>シドウイン</t>
    </rPh>
    <rPh sb="5" eb="7">
      <t>メンキョ</t>
    </rPh>
    <rPh sb="7" eb="9">
      <t>シュトク</t>
    </rPh>
    <rPh sb="9" eb="10">
      <t>シャ</t>
    </rPh>
    <rPh sb="11" eb="12">
      <t>ニン</t>
    </rPh>
    <phoneticPr fontId="2"/>
  </si>
  <si>
    <t>うち能力開発促進法第三十条の二第二項該当者（人）</t>
    <rPh sb="2" eb="4">
      <t>ノウリョク</t>
    </rPh>
    <rPh sb="4" eb="6">
      <t>カイハツ</t>
    </rPh>
    <rPh sb="6" eb="9">
      <t>ソクシンホウ</t>
    </rPh>
    <rPh sb="9" eb="10">
      <t>ダイ</t>
    </rPh>
    <rPh sb="10" eb="13">
      <t>３０ジョウ</t>
    </rPh>
    <rPh sb="14" eb="15">
      <t>２</t>
    </rPh>
    <rPh sb="15" eb="16">
      <t>ダイ</t>
    </rPh>
    <rPh sb="16" eb="18">
      <t>２コウ</t>
    </rPh>
    <rPh sb="18" eb="21">
      <t>ガイトウシャ</t>
    </rPh>
    <rPh sb="22" eb="23">
      <t>ニン</t>
    </rPh>
    <phoneticPr fontId="2"/>
  </si>
  <si>
    <t>全担当者数
（人）</t>
    <rPh sb="0" eb="1">
      <t>ゼン</t>
    </rPh>
    <rPh sb="1" eb="3">
      <t>タントウ</t>
    </rPh>
    <rPh sb="3" eb="4">
      <t>シャ</t>
    </rPh>
    <rPh sb="4" eb="5">
      <t>スウ</t>
    </rPh>
    <rPh sb="7" eb="8">
      <t>ニン</t>
    </rPh>
    <phoneticPr fontId="2"/>
  </si>
  <si>
    <t>委託訓練費見積り
（一ヶ月一人当たり）</t>
    <rPh sb="0" eb="2">
      <t>イタク</t>
    </rPh>
    <rPh sb="2" eb="4">
      <t>クンレン</t>
    </rPh>
    <rPh sb="4" eb="5">
      <t>ヒ</t>
    </rPh>
    <rPh sb="5" eb="7">
      <t>ミツモ</t>
    </rPh>
    <rPh sb="10" eb="11">
      <t>イチ</t>
    </rPh>
    <rPh sb="12" eb="13">
      <t>ゲツ</t>
    </rPh>
    <rPh sb="13" eb="14">
      <t>イチ</t>
    </rPh>
    <rPh sb="14" eb="15">
      <t>ニン</t>
    </rPh>
    <rPh sb="15" eb="16">
      <t>ア</t>
    </rPh>
    <phoneticPr fontId="2"/>
  </si>
  <si>
    <t>円(１月１人)</t>
    <rPh sb="0" eb="1">
      <t>エン</t>
    </rPh>
    <rPh sb="3" eb="4">
      <t>ツキ</t>
    </rPh>
    <rPh sb="5" eb="6">
      <t>ニン</t>
    </rPh>
    <phoneticPr fontId="2"/>
  </si>
  <si>
    <t>担当者氏名</t>
    <rPh sb="0" eb="2">
      <t>タントウ</t>
    </rPh>
    <rPh sb="2" eb="3">
      <t>シャ</t>
    </rPh>
    <rPh sb="3" eb="4">
      <t>ウジ</t>
    </rPh>
    <rPh sb="4" eb="5">
      <t>メイ</t>
    </rPh>
    <phoneticPr fontId="2"/>
  </si>
  <si>
    <t>実施施設１の最寄り駅</t>
    <rPh sb="0" eb="2">
      <t>ジッシ</t>
    </rPh>
    <rPh sb="2" eb="4">
      <t>シセツ</t>
    </rPh>
    <rPh sb="6" eb="8">
      <t>モヨ</t>
    </rPh>
    <rPh sb="9" eb="10">
      <t>エキ</t>
    </rPh>
    <phoneticPr fontId="2"/>
  </si>
  <si>
    <t>室</t>
    <rPh sb="0" eb="1">
      <t>シツ</t>
    </rPh>
    <phoneticPr fontId="2"/>
  </si>
  <si>
    <t>アスベスト使用の有無</t>
    <rPh sb="5" eb="7">
      <t>シヨウ</t>
    </rPh>
    <rPh sb="8" eb="10">
      <t>ウム</t>
    </rPh>
    <phoneticPr fontId="2"/>
  </si>
  <si>
    <t>ＯＡ教室１</t>
    <rPh sb="2" eb="4">
      <t>キョウシツ</t>
    </rPh>
    <phoneticPr fontId="2"/>
  </si>
  <si>
    <t>パソコン１
（スペック等）</t>
    <rPh sb="11" eb="12">
      <t>トウ</t>
    </rPh>
    <phoneticPr fontId="2"/>
  </si>
  <si>
    <t>Km</t>
    <phoneticPr fontId="2"/>
  </si>
  <si>
    <t>トイレの数（個）</t>
    <rPh sb="4" eb="5">
      <t>スウ</t>
    </rPh>
    <rPh sb="6" eb="7">
      <t>コ</t>
    </rPh>
    <phoneticPr fontId="2"/>
  </si>
  <si>
    <t>２　委託訓練教育実績</t>
    <rPh sb="2" eb="4">
      <t>イタク</t>
    </rPh>
    <rPh sb="4" eb="6">
      <t>クンレン</t>
    </rPh>
    <rPh sb="6" eb="8">
      <t>キョウイク</t>
    </rPh>
    <rPh sb="8" eb="10">
      <t>ジッセキ</t>
    </rPh>
    <phoneticPr fontId="2"/>
  </si>
  <si>
    <t>３　訓練実施施設の概要</t>
    <rPh sb="2" eb="4">
      <t>クンレン</t>
    </rPh>
    <rPh sb="4" eb="6">
      <t>ジッシ</t>
    </rPh>
    <rPh sb="6" eb="8">
      <t>シセツ</t>
    </rPh>
    <rPh sb="9" eb="11">
      <t>ガイヨウ</t>
    </rPh>
    <phoneticPr fontId="2"/>
  </si>
  <si>
    <t>１　契約者及び訓練規模等</t>
    <rPh sb="2" eb="5">
      <t>ケイヤクシャ</t>
    </rPh>
    <rPh sb="5" eb="6">
      <t>オヨ</t>
    </rPh>
    <rPh sb="7" eb="9">
      <t>クンレン</t>
    </rPh>
    <rPh sb="9" eb="11">
      <t>キボ</t>
    </rPh>
    <rPh sb="11" eb="12">
      <t>トウ</t>
    </rPh>
    <phoneticPr fontId="2"/>
  </si>
  <si>
    <t>４　訓練の概要</t>
    <rPh sb="2" eb="4">
      <t>クンレン</t>
    </rPh>
    <rPh sb="5" eb="7">
      <t>ガイヨウ</t>
    </rPh>
    <phoneticPr fontId="2"/>
  </si>
  <si>
    <t>メールアドレス</t>
    <phoneticPr fontId="2"/>
  </si>
  <si>
    <t>所在地
(区市から)</t>
    <rPh sb="0" eb="3">
      <t>ショザイチ</t>
    </rPh>
    <rPh sb="5" eb="7">
      <t>クシ</t>
    </rPh>
    <phoneticPr fontId="2"/>
  </si>
  <si>
    <t>うち
学科時間</t>
    <rPh sb="3" eb="5">
      <t>ガッカ</t>
    </rPh>
    <rPh sb="5" eb="7">
      <t>ジカン</t>
    </rPh>
    <phoneticPr fontId="2"/>
  </si>
  <si>
    <t>うち
実技時間</t>
    <rPh sb="3" eb="5">
      <t>ジツギ</t>
    </rPh>
    <rPh sb="5" eb="7">
      <t>ジカン</t>
    </rPh>
    <phoneticPr fontId="2"/>
  </si>
  <si>
    <t>最寄り駅(バス停)からの距離２</t>
    <rPh sb="0" eb="2">
      <t>モヨ</t>
    </rPh>
    <rPh sb="3" eb="4">
      <t>エキ</t>
    </rPh>
    <rPh sb="7" eb="8">
      <t>テイ</t>
    </rPh>
    <rPh sb="12" eb="14">
      <t>キョリ</t>
    </rPh>
    <phoneticPr fontId="2"/>
  </si>
  <si>
    <t>ＯＡ教室２</t>
    <rPh sb="2" eb="4">
      <t>キョウシツ</t>
    </rPh>
    <phoneticPr fontId="2"/>
  </si>
  <si>
    <t>設置台数
（台）</t>
    <rPh sb="0" eb="2">
      <t>セッチ</t>
    </rPh>
    <rPh sb="2" eb="4">
      <t>ダイスウ</t>
    </rPh>
    <rPh sb="6" eb="7">
      <t>ダイ</t>
    </rPh>
    <phoneticPr fontId="2"/>
  </si>
  <si>
    <t>就職支援カリキュラム詳細</t>
    <rPh sb="0" eb="2">
      <t>シュウショク</t>
    </rPh>
    <rPh sb="2" eb="4">
      <t>シエン</t>
    </rPh>
    <rPh sb="10" eb="12">
      <t>ショウサイ</t>
    </rPh>
    <phoneticPr fontId="2"/>
  </si>
  <si>
    <t>７　就職支援の概要</t>
    <rPh sb="2" eb="4">
      <t>シュウショク</t>
    </rPh>
    <rPh sb="4" eb="6">
      <t>シエン</t>
    </rPh>
    <rPh sb="7" eb="9">
      <t>ガイヨウ</t>
    </rPh>
    <phoneticPr fontId="2"/>
  </si>
  <si>
    <t>５　講　師　名　簿</t>
    <rPh sb="2" eb="3">
      <t>コウ</t>
    </rPh>
    <rPh sb="4" eb="5">
      <t>シ</t>
    </rPh>
    <rPh sb="6" eb="7">
      <t>メイ</t>
    </rPh>
    <rPh sb="8" eb="9">
      <t>ボ</t>
    </rPh>
    <phoneticPr fontId="2"/>
  </si>
  <si>
    <t>↓</t>
    <phoneticPr fontId="2"/>
  </si>
  <si>
    <t>３ヶ月</t>
    <rPh sb="2" eb="3">
      <t>ゲツ</t>
    </rPh>
    <phoneticPr fontId="2"/>
  </si>
  <si>
    <r>
      <t xml:space="preserve">机の大きさ
</t>
    </r>
    <r>
      <rPr>
        <sz val="8"/>
        <rFont val="ＭＳ Ｐゴシック"/>
        <family val="3"/>
        <charset val="128"/>
      </rPr>
      <t>W×D×H（㎝）</t>
    </r>
    <rPh sb="0" eb="1">
      <t>ツクエ</t>
    </rPh>
    <rPh sb="2" eb="3">
      <t>オオ</t>
    </rPh>
    <phoneticPr fontId="2"/>
  </si>
  <si>
    <t>座面の大きさ
W×D（㎝）</t>
    <rPh sb="0" eb="1">
      <t>ザ</t>
    </rPh>
    <rPh sb="1" eb="2">
      <t>メン</t>
    </rPh>
    <rPh sb="3" eb="4">
      <t>オオ</t>
    </rPh>
    <phoneticPr fontId="2"/>
  </si>
  <si>
    <t>実施施設２の最寄り駅</t>
    <rPh sb="0" eb="2">
      <t>ジッシ</t>
    </rPh>
    <rPh sb="2" eb="4">
      <t>シセツ</t>
    </rPh>
    <rPh sb="6" eb="8">
      <t>モヨリ</t>
    </rPh>
    <rPh sb="9" eb="10">
      <t>エキ</t>
    </rPh>
    <phoneticPr fontId="2"/>
  </si>
  <si>
    <t>座面の大きさ（W×D）</t>
    <rPh sb="0" eb="1">
      <t>ザ</t>
    </rPh>
    <rPh sb="1" eb="2">
      <t>メン</t>
    </rPh>
    <rPh sb="3" eb="4">
      <t>オオ</t>
    </rPh>
    <phoneticPr fontId="2"/>
  </si>
  <si>
    <t>パソコン２
（スペック等）</t>
    <rPh sb="11" eb="12">
      <t>トウ</t>
    </rPh>
    <phoneticPr fontId="2"/>
  </si>
  <si>
    <t>ホワイトボード</t>
    <phoneticPr fontId="2"/>
  </si>
  <si>
    <t>うち
常勤者数</t>
    <rPh sb="3" eb="6">
      <t>ジョウキンシャ</t>
    </rPh>
    <rPh sb="6" eb="7">
      <t>スウ</t>
    </rPh>
    <phoneticPr fontId="2"/>
  </si>
  <si>
    <t>うち
非常勤者数</t>
    <rPh sb="3" eb="6">
      <t>ヒジョウキン</t>
    </rPh>
    <rPh sb="6" eb="7">
      <t>シャ</t>
    </rPh>
    <rPh sb="7" eb="8">
      <t>スウ</t>
    </rPh>
    <phoneticPr fontId="2"/>
  </si>
  <si>
    <t>うち
指導員免許
取得者</t>
    <rPh sb="3" eb="6">
      <t>シドウイン</t>
    </rPh>
    <rPh sb="6" eb="8">
      <t>メンキョ</t>
    </rPh>
    <rPh sb="9" eb="12">
      <t>シュトクシャ</t>
    </rPh>
    <phoneticPr fontId="2"/>
  </si>
  <si>
    <t>うち
能開法
第30条の２
第２項該当者</t>
    <rPh sb="3" eb="4">
      <t>ノウ</t>
    </rPh>
    <rPh sb="4" eb="5">
      <t>カイ</t>
    </rPh>
    <rPh sb="5" eb="6">
      <t>ホウ</t>
    </rPh>
    <rPh sb="7" eb="8">
      <t>ダイ</t>
    </rPh>
    <rPh sb="10" eb="11">
      <t>ジョウ</t>
    </rPh>
    <rPh sb="14" eb="15">
      <t>ダイ</t>
    </rPh>
    <rPh sb="16" eb="17">
      <t>コウ</t>
    </rPh>
    <rPh sb="17" eb="20">
      <t>ガイトウシャ</t>
    </rPh>
    <phoneticPr fontId="2"/>
  </si>
  <si>
    <t>全講師
人数</t>
    <rPh sb="0" eb="1">
      <t>ゼン</t>
    </rPh>
    <rPh sb="1" eb="3">
      <t>コウシ</t>
    </rPh>
    <rPh sb="4" eb="6">
      <t>ニンズウ</t>
    </rPh>
    <phoneticPr fontId="2"/>
  </si>
  <si>
    <t>資格の
認可機関</t>
    <rPh sb="0" eb="2">
      <t>シカク</t>
    </rPh>
    <rPh sb="4" eb="6">
      <t>ニンカ</t>
    </rPh>
    <rPh sb="6" eb="8">
      <t>キカン</t>
    </rPh>
    <phoneticPr fontId="2"/>
  </si>
  <si>
    <t>※ ４ 訓練の概要「教育部門」全講師人数分記載すること。</t>
    <rPh sb="4" eb="6">
      <t>クンレン</t>
    </rPh>
    <rPh sb="7" eb="9">
      <t>ガイヨウ</t>
    </rPh>
    <rPh sb="10" eb="12">
      <t>キョウイク</t>
    </rPh>
    <rPh sb="12" eb="14">
      <t>ブモン</t>
    </rPh>
    <rPh sb="15" eb="16">
      <t>ゼン</t>
    </rPh>
    <rPh sb="16" eb="18">
      <t>コウシ</t>
    </rPh>
    <rPh sb="18" eb="21">
      <t>ニンズウブン</t>
    </rPh>
    <rPh sb="21" eb="23">
      <t>キサイ</t>
    </rPh>
    <phoneticPr fontId="2"/>
  </si>
  <si>
    <t>＊</t>
    <phoneticPr fontId="2"/>
  </si>
  <si>
    <t>受講対象者
要件*</t>
    <rPh sb="0" eb="2">
      <t>ジュコウ</t>
    </rPh>
    <rPh sb="2" eb="5">
      <t>タイショウシャ</t>
    </rPh>
    <rPh sb="6" eb="8">
      <t>ヨウケン</t>
    </rPh>
    <phoneticPr fontId="2"/>
  </si>
  <si>
    <t>*受講対象者要件は、訓練レベルに合った応募を促すため、応募者に通知するもので、入校を断る要件にはできません。</t>
    <rPh sb="1" eb="3">
      <t>ジュコウ</t>
    </rPh>
    <rPh sb="3" eb="6">
      <t>タイショウシャ</t>
    </rPh>
    <rPh sb="6" eb="8">
      <t>ヨウケン</t>
    </rPh>
    <rPh sb="10" eb="12">
      <t>クンレン</t>
    </rPh>
    <rPh sb="16" eb="17">
      <t>ア</t>
    </rPh>
    <rPh sb="19" eb="21">
      <t>オウボ</t>
    </rPh>
    <rPh sb="22" eb="23">
      <t>ウナガ</t>
    </rPh>
    <rPh sb="27" eb="29">
      <t>オウボ</t>
    </rPh>
    <rPh sb="29" eb="30">
      <t>シャ</t>
    </rPh>
    <rPh sb="31" eb="33">
      <t>ツウチ</t>
    </rPh>
    <rPh sb="39" eb="41">
      <t>ニュウコウ</t>
    </rPh>
    <rPh sb="42" eb="43">
      <t>コトワ</t>
    </rPh>
    <rPh sb="44" eb="46">
      <t>ヨウケン</t>
    </rPh>
    <phoneticPr fontId="2"/>
  </si>
  <si>
    <r>
      <t>４　訓練の概要</t>
    </r>
    <r>
      <rPr>
        <b/>
        <sz val="14"/>
        <color indexed="10"/>
        <rFont val="ＭＳ Ｐゴシック"/>
        <family val="3"/>
        <charset val="128"/>
      </rPr>
      <t>　</t>
    </r>
    <r>
      <rPr>
        <b/>
        <sz val="11"/>
        <color indexed="10"/>
        <rFont val="ＭＳ Ｐゴシック"/>
        <family val="3"/>
        <charset val="128"/>
      </rPr>
      <t>(訓練科目ごとに作成すること)</t>
    </r>
    <rPh sb="2" eb="4">
      <t>クンレン</t>
    </rPh>
    <rPh sb="5" eb="7">
      <t>ガイヨウ</t>
    </rPh>
    <rPh sb="9" eb="11">
      <t>クンレン</t>
    </rPh>
    <rPh sb="11" eb="13">
      <t>カモク</t>
    </rPh>
    <rPh sb="16" eb="18">
      <t>サクセイ</t>
    </rPh>
    <phoneticPr fontId="2"/>
  </si>
  <si>
    <r>
      <t>６　訓練カリキュラム</t>
    </r>
    <r>
      <rPr>
        <b/>
        <sz val="14"/>
        <color indexed="10"/>
        <rFont val="ＭＳ Ｐゴシック"/>
        <family val="3"/>
        <charset val="128"/>
      </rPr>
      <t>　</t>
    </r>
    <r>
      <rPr>
        <b/>
        <sz val="11"/>
        <color indexed="10"/>
        <rFont val="ＭＳ Ｐゴシック"/>
        <family val="3"/>
        <charset val="128"/>
      </rPr>
      <t>(訓練科目ごとに作成すること。）</t>
    </r>
    <rPh sb="2" eb="4">
      <t>クンレン</t>
    </rPh>
    <rPh sb="12" eb="14">
      <t>クンレン</t>
    </rPh>
    <rPh sb="14" eb="16">
      <t>カモク</t>
    </rPh>
    <rPh sb="19" eb="21">
      <t>サクセイ</t>
    </rPh>
    <phoneticPr fontId="2"/>
  </si>
  <si>
    <t>学科時間計</t>
    <rPh sb="0" eb="2">
      <t>ガッカ</t>
    </rPh>
    <rPh sb="2" eb="4">
      <t>ジカン</t>
    </rPh>
    <rPh sb="4" eb="5">
      <t>ケイ</t>
    </rPh>
    <phoneticPr fontId="2"/>
  </si>
  <si>
    <t>実技時間計</t>
    <rPh sb="0" eb="2">
      <t>ジツギ</t>
    </rPh>
    <rPh sb="2" eb="4">
      <t>ジカン</t>
    </rPh>
    <rPh sb="4" eb="5">
      <t>ケイ</t>
    </rPh>
    <phoneticPr fontId="2"/>
  </si>
  <si>
    <r>
      <t>７　就職支援の概要・就職支援カリキュラム</t>
    </r>
    <r>
      <rPr>
        <b/>
        <sz val="14"/>
        <color indexed="10"/>
        <rFont val="ＭＳ Ｐゴシック"/>
        <family val="3"/>
        <charset val="128"/>
      </rPr>
      <t>　</t>
    </r>
    <r>
      <rPr>
        <b/>
        <sz val="11"/>
        <color indexed="10"/>
        <rFont val="ＭＳ Ｐゴシック"/>
        <family val="3"/>
        <charset val="128"/>
      </rPr>
      <t>(訓練科目ごとに作成すること)</t>
    </r>
    <rPh sb="2" eb="4">
      <t>シュウショク</t>
    </rPh>
    <rPh sb="4" eb="6">
      <t>シエン</t>
    </rPh>
    <rPh sb="7" eb="9">
      <t>ガイヨウ</t>
    </rPh>
    <rPh sb="10" eb="12">
      <t>シュウショク</t>
    </rPh>
    <rPh sb="12" eb="14">
      <t>シエン</t>
    </rPh>
    <rPh sb="22" eb="24">
      <t>クンレン</t>
    </rPh>
    <rPh sb="24" eb="26">
      <t>カモク</t>
    </rPh>
    <rPh sb="29" eb="31">
      <t>サクセイ</t>
    </rPh>
    <phoneticPr fontId="2"/>
  </si>
  <si>
    <t>その他就職支援担当者数（人）</t>
    <rPh sb="2" eb="3">
      <t>タ</t>
    </rPh>
    <rPh sb="3" eb="5">
      <t>シュウショク</t>
    </rPh>
    <rPh sb="5" eb="7">
      <t>シエン</t>
    </rPh>
    <rPh sb="7" eb="10">
      <t>タントウシャ</t>
    </rPh>
    <rPh sb="10" eb="11">
      <t>スウ</t>
    </rPh>
    <rPh sb="12" eb="13">
      <t>ニン</t>
    </rPh>
    <phoneticPr fontId="2"/>
  </si>
  <si>
    <t>企業説明会の有無＊</t>
    <rPh sb="0" eb="2">
      <t>キギョウ</t>
    </rPh>
    <rPh sb="2" eb="5">
      <t>セツメイカイ</t>
    </rPh>
    <rPh sb="6" eb="8">
      <t>ウム</t>
    </rPh>
    <phoneticPr fontId="2"/>
  </si>
  <si>
    <t>関連資格・免許の名称・
経験内容等</t>
    <rPh sb="0" eb="2">
      <t>カンレン</t>
    </rPh>
    <rPh sb="2" eb="4">
      <t>シカク</t>
    </rPh>
    <rPh sb="5" eb="7">
      <t>メンキョ</t>
    </rPh>
    <rPh sb="8" eb="10">
      <t>メイショウ</t>
    </rPh>
    <rPh sb="12" eb="14">
      <t>ケイケン</t>
    </rPh>
    <rPh sb="14" eb="16">
      <t>ナイヨウ</t>
    </rPh>
    <rPh sb="16" eb="17">
      <t>ナド</t>
    </rPh>
    <phoneticPr fontId="2"/>
  </si>
  <si>
    <t>８　就　職　担　当　者　名　簿</t>
    <rPh sb="2" eb="3">
      <t>シュウ</t>
    </rPh>
    <rPh sb="4" eb="5">
      <t>ショク</t>
    </rPh>
    <rPh sb="6" eb="7">
      <t>タン</t>
    </rPh>
    <rPh sb="8" eb="9">
      <t>トウ</t>
    </rPh>
    <rPh sb="10" eb="11">
      <t>シャ</t>
    </rPh>
    <rPh sb="12" eb="13">
      <t>メイ</t>
    </rPh>
    <rPh sb="14" eb="15">
      <t>ボ</t>
    </rPh>
    <phoneticPr fontId="2"/>
  </si>
  <si>
    <t>入校式・修了式</t>
    <rPh sb="0" eb="2">
      <t>ニュウコウ</t>
    </rPh>
    <rPh sb="2" eb="3">
      <t>シキ</t>
    </rPh>
    <rPh sb="4" eb="6">
      <t>シュウリョウ</t>
    </rPh>
    <rPh sb="6" eb="7">
      <t>シキ</t>
    </rPh>
    <phoneticPr fontId="2"/>
  </si>
  <si>
    <t>※７　就職支援概要・就職支援カリキュラム「就職支援部門｣全担当者人数分すべて記載すること。</t>
    <rPh sb="3" eb="5">
      <t>シュウショク</t>
    </rPh>
    <rPh sb="5" eb="7">
      <t>シエン</t>
    </rPh>
    <rPh sb="7" eb="9">
      <t>ガイヨウ</t>
    </rPh>
    <rPh sb="10" eb="12">
      <t>シュウショク</t>
    </rPh>
    <rPh sb="12" eb="14">
      <t>シエン</t>
    </rPh>
    <rPh sb="21" eb="23">
      <t>シュウショク</t>
    </rPh>
    <rPh sb="23" eb="25">
      <t>シエン</t>
    </rPh>
    <rPh sb="25" eb="27">
      <t>ブモン</t>
    </rPh>
    <rPh sb="28" eb="29">
      <t>ゼン</t>
    </rPh>
    <rPh sb="29" eb="31">
      <t>タントウ</t>
    </rPh>
    <rPh sb="31" eb="32">
      <t>シャ</t>
    </rPh>
    <rPh sb="32" eb="34">
      <t>ニンズウ</t>
    </rPh>
    <rPh sb="34" eb="35">
      <t>ブン</t>
    </rPh>
    <rPh sb="38" eb="40">
      <t>キサイ</t>
    </rPh>
    <phoneticPr fontId="2"/>
  </si>
  <si>
    <t>訓 練 科 名</t>
    <rPh sb="0" eb="1">
      <t>クン</t>
    </rPh>
    <rPh sb="2" eb="3">
      <t>ネリ</t>
    </rPh>
    <rPh sb="4" eb="5">
      <t>カ</t>
    </rPh>
    <rPh sb="6" eb="7">
      <t>メイ</t>
    </rPh>
    <phoneticPr fontId="2"/>
  </si>
  <si>
    <t>入校・修了式</t>
    <rPh sb="0" eb="2">
      <t>ニュウコウ</t>
    </rPh>
    <rPh sb="3" eb="5">
      <t>シュウリョウ</t>
    </rPh>
    <rPh sb="5" eb="6">
      <t>シキ</t>
    </rPh>
    <phoneticPr fontId="2"/>
  </si>
  <si>
    <t>（単位：円）</t>
    <rPh sb="1" eb="3">
      <t>タンイ</t>
    </rPh>
    <rPh sb="4" eb="5">
      <t>エン</t>
    </rPh>
    <phoneticPr fontId="2"/>
  </si>
  <si>
    <t>＊自社出版については定価表示があっても販売しない（無償提供）。</t>
    <rPh sb="1" eb="3">
      <t>ジシャ</t>
    </rPh>
    <rPh sb="3" eb="5">
      <t>シュッパン</t>
    </rPh>
    <rPh sb="10" eb="12">
      <t>テイカ</t>
    </rPh>
    <rPh sb="12" eb="14">
      <t>ヒョウジ</t>
    </rPh>
    <rPh sb="19" eb="21">
      <t>ハンバイ</t>
    </rPh>
    <rPh sb="25" eb="27">
      <t>ムショウ</t>
    </rPh>
    <rPh sb="27" eb="29">
      <t>テイキョウ</t>
    </rPh>
    <phoneticPr fontId="2"/>
  </si>
  <si>
    <t>＊自社出版であっても、書店等一般に販売されているものに関しては販売可能。</t>
    <rPh sb="1" eb="3">
      <t>ジシャ</t>
    </rPh>
    <rPh sb="3" eb="5">
      <t>シュッパン</t>
    </rPh>
    <rPh sb="11" eb="14">
      <t>ショテントウ</t>
    </rPh>
    <rPh sb="14" eb="16">
      <t>イッパン</t>
    </rPh>
    <rPh sb="17" eb="19">
      <t>ハンバイ</t>
    </rPh>
    <rPh sb="27" eb="28">
      <t>カン</t>
    </rPh>
    <rPh sb="31" eb="33">
      <t>ハンバイ</t>
    </rPh>
    <rPh sb="33" eb="35">
      <t>カノウ</t>
    </rPh>
    <phoneticPr fontId="2"/>
  </si>
  <si>
    <t>「主担当講師は必ず、以下のどちらかの要件に該当する者とする。」</t>
    <rPh sb="1" eb="2">
      <t>シュ</t>
    </rPh>
    <rPh sb="2" eb="4">
      <t>タントウ</t>
    </rPh>
    <rPh sb="4" eb="6">
      <t>コウシ</t>
    </rPh>
    <rPh sb="7" eb="8">
      <t>カナラ</t>
    </rPh>
    <rPh sb="10" eb="12">
      <t>イカ</t>
    </rPh>
    <rPh sb="18" eb="20">
      <t>ヨウケン</t>
    </rPh>
    <rPh sb="21" eb="23">
      <t>ガイトウ</t>
    </rPh>
    <rPh sb="25" eb="26">
      <t>モノ</t>
    </rPh>
    <phoneticPr fontId="2"/>
  </si>
  <si>
    <t>　　　（６）（１）から（５）までに掲げる者と同等以上の能力を有すると認められる者として厚生労働大臣が別に定める者</t>
    <rPh sb="17" eb="18">
      <t>カカ</t>
    </rPh>
    <rPh sb="20" eb="21">
      <t>モノ</t>
    </rPh>
    <rPh sb="22" eb="24">
      <t>ドウトウ</t>
    </rPh>
    <rPh sb="24" eb="26">
      <t>イジョウ</t>
    </rPh>
    <rPh sb="27" eb="29">
      <t>ノウリョク</t>
    </rPh>
    <rPh sb="30" eb="31">
      <t>ユウ</t>
    </rPh>
    <rPh sb="34" eb="35">
      <t>ミト</t>
    </rPh>
    <rPh sb="39" eb="40">
      <t>モノ</t>
    </rPh>
    <rPh sb="43" eb="45">
      <t>コウセイ</t>
    </rPh>
    <rPh sb="45" eb="47">
      <t>ロウドウ</t>
    </rPh>
    <rPh sb="47" eb="49">
      <t>ダイジン</t>
    </rPh>
    <rPh sb="50" eb="51">
      <t>ベツ</t>
    </rPh>
    <rPh sb="52" eb="53">
      <t>サダ</t>
    </rPh>
    <rPh sb="55" eb="56">
      <t>モノ</t>
    </rPh>
    <phoneticPr fontId="2"/>
  </si>
  <si>
    <t>※要件</t>
    <rPh sb="1" eb="3">
      <t>ヨウケン</t>
    </rPh>
    <phoneticPr fontId="2"/>
  </si>
  <si>
    <t>指導員資格有</t>
    <rPh sb="0" eb="3">
      <t>シドウイン</t>
    </rPh>
    <rPh sb="3" eb="5">
      <t>シカク</t>
    </rPh>
    <rPh sb="5" eb="6">
      <t>アリ</t>
    </rPh>
    <phoneticPr fontId="2"/>
  </si>
  <si>
    <t>○</t>
    <phoneticPr fontId="2"/>
  </si>
  <si>
    <t>東京 太郎</t>
    <rPh sb="0" eb="2">
      <t>トウキョウ</t>
    </rPh>
    <rPh sb="3" eb="5">
      <t>タロウ</t>
    </rPh>
    <phoneticPr fontId="2"/>
  </si>
  <si>
    <t>新宿　花子</t>
    <rPh sb="0" eb="2">
      <t>シンジュク</t>
    </rPh>
    <rPh sb="3" eb="5">
      <t>ハナコ</t>
    </rPh>
    <phoneticPr fontId="2"/>
  </si>
  <si>
    <r>
      <t xml:space="preserve">年齢
</t>
    </r>
    <r>
      <rPr>
        <sz val="6"/>
        <rFont val="ＭＳ Ｐゴシック"/>
        <family val="3"/>
        <charset val="128"/>
      </rPr>
      <t>※提案時</t>
    </r>
    <rPh sb="0" eb="2">
      <t>ネンレイ</t>
    </rPh>
    <rPh sb="5" eb="7">
      <t>テイアン</t>
    </rPh>
    <rPh sb="7" eb="8">
      <t>ジ</t>
    </rPh>
    <phoneticPr fontId="2"/>
  </si>
  <si>
    <t>△△</t>
    <phoneticPr fontId="2"/>
  </si>
  <si>
    <t>下記要件２に該当</t>
    <rPh sb="0" eb="2">
      <t>カキ</t>
    </rPh>
    <rPh sb="2" eb="4">
      <t>ヨウケン</t>
    </rPh>
    <rPh sb="6" eb="8">
      <t>ガイトウ</t>
    </rPh>
    <phoneticPr fontId="2"/>
  </si>
  <si>
    <t>2-(3)</t>
  </si>
  <si>
    <t>２年</t>
    <rPh sb="1" eb="2">
      <t>ネン</t>
    </rPh>
    <phoneticPr fontId="2"/>
  </si>
  <si>
    <t>高卒</t>
    <rPh sb="0" eb="2">
      <t>コウソツ</t>
    </rPh>
    <phoneticPr fontId="2"/>
  </si>
  <si>
    <t>大卒</t>
    <rPh sb="0" eb="2">
      <t>ダイソツ</t>
    </rPh>
    <phoneticPr fontId="2"/>
  </si>
  <si>
    <t>今回の担当科目に関する経験年数（通算）</t>
    <rPh sb="0" eb="2">
      <t>コンカイ</t>
    </rPh>
    <rPh sb="3" eb="5">
      <t>タントウ</t>
    </rPh>
    <rPh sb="5" eb="7">
      <t>カモク</t>
    </rPh>
    <rPh sb="8" eb="9">
      <t>カン</t>
    </rPh>
    <rPh sb="11" eb="13">
      <t>ケイケン</t>
    </rPh>
    <rPh sb="13" eb="15">
      <t>ネンスウ</t>
    </rPh>
    <rPh sb="16" eb="18">
      <t>ツウサン</t>
    </rPh>
    <phoneticPr fontId="2"/>
  </si>
  <si>
    <t>講師経験</t>
    <rPh sb="0" eb="2">
      <t>コウシ</t>
    </rPh>
    <rPh sb="2" eb="4">
      <t>ケイケン</t>
    </rPh>
    <phoneticPr fontId="2"/>
  </si>
  <si>
    <t>実務経験</t>
    <rPh sb="0" eb="2">
      <t>ジツム</t>
    </rPh>
    <rPh sb="2" eb="4">
      <t>ケイケン</t>
    </rPh>
    <phoneticPr fontId="2"/>
  </si>
  <si>
    <t>短大卒</t>
    <rPh sb="0" eb="2">
      <t>タンダイ</t>
    </rPh>
    <rPh sb="2" eb="3">
      <t>ソツ</t>
    </rPh>
    <phoneticPr fontId="2"/>
  </si>
  <si>
    <t>2-(4)</t>
  </si>
  <si>
    <t>2-(4)</t>
    <phoneticPr fontId="2"/>
  </si>
  <si>
    <r>
      <t>　　　（５）</t>
    </r>
    <r>
      <rPr>
        <sz val="11"/>
        <color indexed="10"/>
        <rFont val="ＭＳ Ｐゴシック"/>
        <family val="3"/>
        <charset val="128"/>
      </rPr>
      <t>教科に関し</t>
    </r>
    <r>
      <rPr>
        <sz val="11"/>
        <rFont val="ＭＳ Ｐゴシック"/>
        <family val="3"/>
        <charset val="128"/>
      </rPr>
      <t>、規則第四六条の規定により職業訓練指導員の免除を受けることができる者</t>
    </r>
    <rPh sb="6" eb="8">
      <t>キョウカ</t>
    </rPh>
    <rPh sb="9" eb="10">
      <t>カン</t>
    </rPh>
    <rPh sb="12" eb="14">
      <t>キソク</t>
    </rPh>
    <rPh sb="14" eb="15">
      <t>ダイ</t>
    </rPh>
    <rPh sb="15" eb="18">
      <t>４６ジョウ</t>
    </rPh>
    <rPh sb="19" eb="21">
      <t>キテイ</t>
    </rPh>
    <rPh sb="24" eb="26">
      <t>ショクギョウ</t>
    </rPh>
    <rPh sb="26" eb="28">
      <t>クンレン</t>
    </rPh>
    <rPh sb="28" eb="31">
      <t>シドウイン</t>
    </rPh>
    <rPh sb="32" eb="34">
      <t>メンジョ</t>
    </rPh>
    <rPh sb="35" eb="36">
      <t>ウ</t>
    </rPh>
    <rPh sb="44" eb="45">
      <t>モノ</t>
    </rPh>
    <phoneticPr fontId="2"/>
  </si>
  <si>
    <t>その他の科目</t>
    <rPh sb="2" eb="3">
      <t>タ</t>
    </rPh>
    <rPh sb="4" eb="6">
      <t>カモク</t>
    </rPh>
    <phoneticPr fontId="2"/>
  </si>
  <si>
    <r>
      <t xml:space="preserve">年齢
</t>
    </r>
    <r>
      <rPr>
        <sz val="7"/>
        <rFont val="ＭＳ Ｐゴシック"/>
        <family val="3"/>
        <charset val="128"/>
      </rPr>
      <t>※提案時</t>
    </r>
    <rPh sb="0" eb="2">
      <t>ネンレイ</t>
    </rPh>
    <rPh sb="5" eb="7">
      <t>テイアン</t>
    </rPh>
    <rPh sb="7" eb="8">
      <t>ジ</t>
    </rPh>
    <phoneticPr fontId="2"/>
  </si>
  <si>
    <r>
      <t>講師資格　</t>
    </r>
    <r>
      <rPr>
        <sz val="8"/>
        <rFont val="ＭＳ Ｐゴシック"/>
        <family val="3"/>
        <charset val="128"/>
      </rPr>
      <t>※要件参照</t>
    </r>
    <rPh sb="0" eb="2">
      <t>コウシ</t>
    </rPh>
    <rPh sb="2" eb="4">
      <t>シカク</t>
    </rPh>
    <rPh sb="6" eb="8">
      <t>ヨウケン</t>
    </rPh>
    <rPh sb="8" eb="10">
      <t>サンショウ</t>
    </rPh>
    <phoneticPr fontId="2"/>
  </si>
  <si>
    <t>学歴等</t>
    <rPh sb="0" eb="2">
      <t>ガクレキ</t>
    </rPh>
    <rPh sb="2" eb="3">
      <t>トウ</t>
    </rPh>
    <phoneticPr fontId="2"/>
  </si>
  <si>
    <r>
      <t>　　　（１）</t>
    </r>
    <r>
      <rPr>
        <sz val="11"/>
        <color indexed="10"/>
        <rFont val="ＭＳ Ｐゴシック"/>
        <family val="3"/>
        <charset val="128"/>
      </rPr>
      <t>法第二八条第一項に規定する職業訓練に係る教科（以下「教科」という。）に関し</t>
    </r>
    <r>
      <rPr>
        <sz val="11"/>
        <rFont val="ＭＳ Ｐゴシック"/>
        <family val="3"/>
        <charset val="128"/>
      </rPr>
      <t>、</t>
    </r>
    <r>
      <rPr>
        <u val="double"/>
        <sz val="11"/>
        <rFont val="ＭＳ Ｐゴシック"/>
        <family val="3"/>
        <charset val="128"/>
      </rPr>
      <t>応用課程の高度職業訓練を修了</t>
    </r>
    <r>
      <rPr>
        <sz val="11"/>
        <rFont val="ＭＳ Ｐゴシック"/>
        <family val="3"/>
        <charset val="128"/>
      </rPr>
      <t>したもので、その後</t>
    </r>
    <r>
      <rPr>
        <u/>
        <sz val="11"/>
        <rFont val="ＭＳ Ｐゴシック"/>
        <family val="3"/>
        <charset val="128"/>
      </rPr>
      <t>一年以上</t>
    </r>
    <r>
      <rPr>
        <sz val="11"/>
        <rFont val="ＭＳ Ｐゴシック"/>
        <family val="3"/>
        <charset val="128"/>
      </rPr>
      <t>の</t>
    </r>
    <rPh sb="6" eb="7">
      <t>ホウ</t>
    </rPh>
    <rPh sb="7" eb="8">
      <t>ダイ</t>
    </rPh>
    <rPh sb="8" eb="9">
      <t>ニ</t>
    </rPh>
    <rPh sb="9" eb="10">
      <t>８</t>
    </rPh>
    <rPh sb="10" eb="11">
      <t>ジョウ</t>
    </rPh>
    <rPh sb="11" eb="12">
      <t>ダイ</t>
    </rPh>
    <rPh sb="12" eb="14">
      <t>イッコウ</t>
    </rPh>
    <rPh sb="15" eb="17">
      <t>キテイ</t>
    </rPh>
    <rPh sb="19" eb="21">
      <t>ショクギョウ</t>
    </rPh>
    <rPh sb="21" eb="23">
      <t>クンレン</t>
    </rPh>
    <rPh sb="24" eb="25">
      <t>カカ</t>
    </rPh>
    <rPh sb="26" eb="28">
      <t>キョウカ</t>
    </rPh>
    <rPh sb="29" eb="31">
      <t>イカ</t>
    </rPh>
    <rPh sb="32" eb="34">
      <t>キョウカ</t>
    </rPh>
    <rPh sb="41" eb="42">
      <t>カン</t>
    </rPh>
    <rPh sb="44" eb="46">
      <t>オウヨウ</t>
    </rPh>
    <rPh sb="46" eb="48">
      <t>カテイ</t>
    </rPh>
    <rPh sb="49" eb="51">
      <t>コウド</t>
    </rPh>
    <rPh sb="51" eb="53">
      <t>ショクギョウ</t>
    </rPh>
    <rPh sb="53" eb="55">
      <t>クンレン</t>
    </rPh>
    <rPh sb="56" eb="58">
      <t>シュウリョウ</t>
    </rPh>
    <rPh sb="66" eb="67">
      <t>ゴ</t>
    </rPh>
    <rPh sb="67" eb="71">
      <t>１ネンイジョウ</t>
    </rPh>
    <phoneticPr fontId="2"/>
  </si>
  <si>
    <t>　２．職業能力開発促進法第三十条の二第二項の規定に該当すると認められる、以下の者（規則第四八条の三において、次の者とされている）</t>
    <rPh sb="3" eb="5">
      <t>ショクギョウ</t>
    </rPh>
    <rPh sb="5" eb="7">
      <t>ノウリョク</t>
    </rPh>
    <rPh sb="7" eb="9">
      <t>カイハツ</t>
    </rPh>
    <rPh sb="9" eb="12">
      <t>ソクシンホウ</t>
    </rPh>
    <rPh sb="12" eb="13">
      <t>ダイ</t>
    </rPh>
    <rPh sb="13" eb="15">
      <t>３０</t>
    </rPh>
    <rPh sb="15" eb="16">
      <t>ジョウ</t>
    </rPh>
    <rPh sb="17" eb="18">
      <t>２</t>
    </rPh>
    <rPh sb="18" eb="19">
      <t>ダイ</t>
    </rPh>
    <rPh sb="19" eb="20">
      <t>２</t>
    </rPh>
    <rPh sb="20" eb="21">
      <t>コウ</t>
    </rPh>
    <rPh sb="22" eb="24">
      <t>キテイ</t>
    </rPh>
    <rPh sb="25" eb="27">
      <t>ガイトウ</t>
    </rPh>
    <rPh sb="30" eb="31">
      <t>ミト</t>
    </rPh>
    <rPh sb="36" eb="38">
      <t>イカ</t>
    </rPh>
    <rPh sb="39" eb="40">
      <t>モノ</t>
    </rPh>
    <rPh sb="41" eb="43">
      <t>キソク</t>
    </rPh>
    <rPh sb="43" eb="44">
      <t>ダイ</t>
    </rPh>
    <rPh sb="44" eb="45">
      <t>ヨン</t>
    </rPh>
    <rPh sb="45" eb="46">
      <t>ハチ</t>
    </rPh>
    <rPh sb="46" eb="47">
      <t>ジョウ</t>
    </rPh>
    <rPh sb="48" eb="49">
      <t>サン</t>
    </rPh>
    <rPh sb="54" eb="55">
      <t>ツギ</t>
    </rPh>
    <rPh sb="56" eb="57">
      <t>モノ</t>
    </rPh>
    <phoneticPr fontId="2"/>
  </si>
  <si>
    <t xml:space="preserve">           実務の経験を有する者</t>
    <rPh sb="11" eb="13">
      <t>ジツム</t>
    </rPh>
    <rPh sb="14" eb="16">
      <t>ケイケン</t>
    </rPh>
    <rPh sb="17" eb="18">
      <t>ユウ</t>
    </rPh>
    <rPh sb="20" eb="21">
      <t>モノ</t>
    </rPh>
    <phoneticPr fontId="2"/>
  </si>
  <si>
    <r>
      <t>　　　（２）</t>
    </r>
    <r>
      <rPr>
        <sz val="11"/>
        <color indexed="10"/>
        <rFont val="ＭＳ Ｐゴシック"/>
        <family val="3"/>
        <charset val="128"/>
      </rPr>
      <t>教科に関し</t>
    </r>
    <r>
      <rPr>
        <sz val="11"/>
        <rFont val="ＭＳ Ｐゴシック"/>
        <family val="3"/>
        <charset val="128"/>
      </rPr>
      <t>、</t>
    </r>
    <r>
      <rPr>
        <u val="double"/>
        <sz val="11"/>
        <rFont val="ＭＳ Ｐゴシック"/>
        <family val="3"/>
        <charset val="128"/>
      </rPr>
      <t>専門課程の高度職業訓練を修了</t>
    </r>
    <r>
      <rPr>
        <sz val="11"/>
        <rFont val="ＭＳ Ｐゴシック"/>
        <family val="3"/>
        <charset val="128"/>
      </rPr>
      <t>した者で、その後</t>
    </r>
    <r>
      <rPr>
        <u/>
        <sz val="11"/>
        <rFont val="ＭＳ Ｐゴシック"/>
        <family val="3"/>
        <charset val="128"/>
      </rPr>
      <t>三年以上</t>
    </r>
    <r>
      <rPr>
        <sz val="11"/>
        <rFont val="ＭＳ Ｐゴシック"/>
        <family val="3"/>
        <charset val="128"/>
      </rPr>
      <t>の実務の経験を有する者</t>
    </r>
    <rPh sb="6" eb="8">
      <t>キョウカ</t>
    </rPh>
    <rPh sb="9" eb="10">
      <t>カン</t>
    </rPh>
    <rPh sb="12" eb="14">
      <t>センモン</t>
    </rPh>
    <rPh sb="14" eb="16">
      <t>カテイ</t>
    </rPh>
    <rPh sb="17" eb="19">
      <t>コウド</t>
    </rPh>
    <rPh sb="19" eb="21">
      <t>ショクギョウ</t>
    </rPh>
    <rPh sb="21" eb="23">
      <t>クンレン</t>
    </rPh>
    <rPh sb="24" eb="26">
      <t>シュウリョウ</t>
    </rPh>
    <rPh sb="28" eb="29">
      <t>モノ</t>
    </rPh>
    <rPh sb="33" eb="34">
      <t>ゴ</t>
    </rPh>
    <rPh sb="34" eb="38">
      <t>３ネンイジョウ</t>
    </rPh>
    <rPh sb="39" eb="41">
      <t>ジツム</t>
    </rPh>
    <rPh sb="42" eb="44">
      <t>ケイケン</t>
    </rPh>
    <rPh sb="45" eb="46">
      <t>ユウ</t>
    </rPh>
    <rPh sb="48" eb="49">
      <t>モノ</t>
    </rPh>
    <phoneticPr fontId="2"/>
  </si>
  <si>
    <r>
      <t>　　　（３）</t>
    </r>
    <r>
      <rPr>
        <sz val="11"/>
        <color indexed="10"/>
        <rFont val="ＭＳ Ｐゴシック"/>
        <family val="3"/>
        <charset val="128"/>
      </rPr>
      <t>教科に関し</t>
    </r>
    <r>
      <rPr>
        <sz val="11"/>
        <rFont val="ＭＳ Ｐゴシック"/>
        <family val="3"/>
        <charset val="128"/>
      </rPr>
      <t>、</t>
    </r>
    <r>
      <rPr>
        <u val="double"/>
        <sz val="11"/>
        <rFont val="ＭＳ Ｐゴシック"/>
        <family val="3"/>
        <charset val="128"/>
      </rPr>
      <t>大学（短期大学を除く）を卒業</t>
    </r>
    <r>
      <rPr>
        <sz val="11"/>
        <rFont val="ＭＳ Ｐゴシック"/>
        <family val="3"/>
        <charset val="128"/>
      </rPr>
      <t>した者で、その後</t>
    </r>
    <r>
      <rPr>
        <u/>
        <sz val="11"/>
        <rFont val="ＭＳ Ｐゴシック"/>
        <family val="3"/>
        <charset val="128"/>
      </rPr>
      <t>四年以上</t>
    </r>
    <r>
      <rPr>
        <sz val="11"/>
        <rFont val="ＭＳ Ｐゴシック"/>
        <family val="3"/>
        <charset val="128"/>
      </rPr>
      <t>の実務の経験を有する者</t>
    </r>
    <rPh sb="6" eb="8">
      <t>キョウカ</t>
    </rPh>
    <rPh sb="9" eb="10">
      <t>カン</t>
    </rPh>
    <rPh sb="12" eb="14">
      <t>ダイガク</t>
    </rPh>
    <rPh sb="15" eb="17">
      <t>タンキ</t>
    </rPh>
    <rPh sb="17" eb="19">
      <t>ダイガク</t>
    </rPh>
    <rPh sb="20" eb="21">
      <t>ノゾ</t>
    </rPh>
    <rPh sb="24" eb="26">
      <t>ソツギョウ</t>
    </rPh>
    <rPh sb="28" eb="29">
      <t>モノ</t>
    </rPh>
    <rPh sb="33" eb="34">
      <t>ゴ</t>
    </rPh>
    <rPh sb="34" eb="35">
      <t>４</t>
    </rPh>
    <rPh sb="35" eb="36">
      <t>ネン</t>
    </rPh>
    <rPh sb="36" eb="38">
      <t>イジョウ</t>
    </rPh>
    <rPh sb="39" eb="41">
      <t>ジツム</t>
    </rPh>
    <rPh sb="42" eb="44">
      <t>ケイケン</t>
    </rPh>
    <rPh sb="45" eb="46">
      <t>ユウ</t>
    </rPh>
    <rPh sb="48" eb="49">
      <t>モノ</t>
    </rPh>
    <phoneticPr fontId="2"/>
  </si>
  <si>
    <r>
      <t>提案施設</t>
    </r>
    <r>
      <rPr>
        <sz val="10"/>
        <rFont val="ＭＳ Ｐゴシック"/>
        <family val="3"/>
        <charset val="128"/>
      </rPr>
      <t xml:space="preserve">
（同一・別）</t>
    </r>
    <rPh sb="0" eb="2">
      <t>テイアン</t>
    </rPh>
    <rPh sb="2" eb="4">
      <t>シセツ</t>
    </rPh>
    <rPh sb="6" eb="8">
      <t>ドウイツ</t>
    </rPh>
    <rPh sb="9" eb="10">
      <t>ベツ</t>
    </rPh>
    <phoneticPr fontId="2"/>
  </si>
  <si>
    <t>就職支援総時間</t>
    <rPh sb="0" eb="2">
      <t>シュウショク</t>
    </rPh>
    <rPh sb="2" eb="4">
      <t>シエン</t>
    </rPh>
    <rPh sb="4" eb="5">
      <t>ソウ</t>
    </rPh>
    <rPh sb="5" eb="7">
      <t>ジカン</t>
    </rPh>
    <phoneticPr fontId="2"/>
  </si>
  <si>
    <r>
      <t>※</t>
    </r>
    <r>
      <rPr>
        <sz val="10"/>
        <color indexed="10"/>
        <rFont val="ＭＳ Ｐゴシック"/>
        <family val="3"/>
        <charset val="128"/>
      </rPr>
      <t>「有」の場合は以下を必ず記載すること。</t>
    </r>
    <rPh sb="2" eb="3">
      <t>アリ</t>
    </rPh>
    <rPh sb="5" eb="7">
      <t>バアイ</t>
    </rPh>
    <rPh sb="8" eb="10">
      <t>イカ</t>
    </rPh>
    <rPh sb="11" eb="12">
      <t>カナラ</t>
    </rPh>
    <rPh sb="13" eb="15">
      <t>キサイ</t>
    </rPh>
    <phoneticPr fontId="2"/>
  </si>
  <si>
    <t>訓</t>
    <rPh sb="0" eb="1">
      <t>クン</t>
    </rPh>
    <phoneticPr fontId="2"/>
  </si>
  <si>
    <t>練</t>
    <rPh sb="0" eb="1">
      <t>レン</t>
    </rPh>
    <phoneticPr fontId="2"/>
  </si>
  <si>
    <t>の</t>
    <phoneticPr fontId="2"/>
  </si>
  <si>
    <t>内</t>
    <rPh sb="0" eb="1">
      <t>ナイ</t>
    </rPh>
    <phoneticPr fontId="2"/>
  </si>
  <si>
    <t>容</t>
    <rPh sb="0" eb="1">
      <t>ヨウ</t>
    </rPh>
    <phoneticPr fontId="2"/>
  </si>
  <si>
    <t>（</t>
    <phoneticPr fontId="2"/>
  </si>
  <si>
    <t>端</t>
    <rPh sb="0" eb="1">
      <t>タン</t>
    </rPh>
    <phoneticPr fontId="2"/>
  </si>
  <si>
    <t>的</t>
    <rPh sb="0" eb="1">
      <t>テキ</t>
    </rPh>
    <phoneticPr fontId="2"/>
  </si>
  <si>
    <t>に</t>
    <phoneticPr fontId="2"/>
  </si>
  <si>
    <t>）</t>
    <phoneticPr fontId="2"/>
  </si>
  <si>
    <t>学</t>
    <rPh sb="0" eb="1">
      <t>ガク</t>
    </rPh>
    <phoneticPr fontId="2"/>
  </si>
  <si>
    <t>科</t>
    <rPh sb="0" eb="1">
      <t>カ</t>
    </rPh>
    <phoneticPr fontId="2"/>
  </si>
  <si>
    <t>実</t>
    <rPh sb="0" eb="1">
      <t>ジツ</t>
    </rPh>
    <phoneticPr fontId="2"/>
  </si>
  <si>
    <t>技</t>
    <rPh sb="0" eb="1">
      <t>ワザ</t>
    </rPh>
    <phoneticPr fontId="2"/>
  </si>
  <si>
    <t>在席日数</t>
    <rPh sb="0" eb="2">
      <t>ザイセキ</t>
    </rPh>
    <rPh sb="2" eb="4">
      <t>ニッスウ</t>
    </rPh>
    <phoneticPr fontId="2"/>
  </si>
  <si>
    <t>（値引き額）</t>
    <rPh sb="1" eb="3">
      <t>ネビ</t>
    </rPh>
    <rPh sb="4" eb="5">
      <t>ガク</t>
    </rPh>
    <phoneticPr fontId="2"/>
  </si>
  <si>
    <t>＊販売価格（税込）の合計額が15,000円以内になるようにすること。</t>
    <rPh sb="1" eb="3">
      <t>ハンバイ</t>
    </rPh>
    <rPh sb="3" eb="5">
      <t>カカク</t>
    </rPh>
    <rPh sb="6" eb="8">
      <t>ゼイコミ</t>
    </rPh>
    <rPh sb="10" eb="12">
      <t>ゴウケイ</t>
    </rPh>
    <rPh sb="12" eb="13">
      <t>ガク</t>
    </rPh>
    <rPh sb="20" eb="21">
      <t>エン</t>
    </rPh>
    <rPh sb="21" eb="23">
      <t>イナイ</t>
    </rPh>
    <phoneticPr fontId="2"/>
  </si>
  <si>
    <t>合計</t>
    <rPh sb="0" eb="2">
      <t>ゴウケイ</t>
    </rPh>
    <phoneticPr fontId="2"/>
  </si>
  <si>
    <t>入校式の日程、時間数は変更しないこと。</t>
    <rPh sb="0" eb="3">
      <t>ニュウコウシキ</t>
    </rPh>
    <rPh sb="4" eb="6">
      <t>ニッテイ</t>
    </rPh>
    <rPh sb="7" eb="9">
      <t>ジカン</t>
    </rPh>
    <rPh sb="9" eb="10">
      <t>スウ</t>
    </rPh>
    <rPh sb="11" eb="13">
      <t>ヘンコウ</t>
    </rPh>
    <phoneticPr fontId="2"/>
  </si>
  <si>
    <t>最低履行人数</t>
    <rPh sb="0" eb="2">
      <t>サイテイ</t>
    </rPh>
    <rPh sb="2" eb="4">
      <t>リコウ</t>
    </rPh>
    <rPh sb="4" eb="6">
      <t>ニンズウ</t>
    </rPh>
    <phoneticPr fontId="2"/>
  </si>
  <si>
    <t>月計</t>
    <rPh sb="0" eb="1">
      <t>ツキ</t>
    </rPh>
    <rPh sb="1" eb="2">
      <t>ケイ</t>
    </rPh>
    <phoneticPr fontId="2"/>
  </si>
  <si>
    <t>※以下のものをご準備の上、ご提出ください。</t>
    <rPh sb="1" eb="3">
      <t>イカ</t>
    </rPh>
    <rPh sb="8" eb="10">
      <t>ジュンビ</t>
    </rPh>
    <rPh sb="11" eb="12">
      <t>ウエ</t>
    </rPh>
    <rPh sb="14" eb="16">
      <t>テイシュツ</t>
    </rPh>
    <phoneticPr fontId="2"/>
  </si>
  <si>
    <t>※データ以外の提出物は全て印刷してください。</t>
    <rPh sb="4" eb="6">
      <t>イガイ</t>
    </rPh>
    <rPh sb="7" eb="9">
      <t>テイシュツ</t>
    </rPh>
    <rPh sb="9" eb="10">
      <t>ブツ</t>
    </rPh>
    <rPh sb="11" eb="12">
      <t>スベ</t>
    </rPh>
    <rPh sb="13" eb="15">
      <t>インサツ</t>
    </rPh>
    <phoneticPr fontId="2"/>
  </si>
  <si>
    <t>チェック欄</t>
    <rPh sb="4" eb="5">
      <t>ラン</t>
    </rPh>
    <phoneticPr fontId="2"/>
  </si>
  <si>
    <t>提　　　出　　　物</t>
    <rPh sb="0" eb="1">
      <t>ツツミ</t>
    </rPh>
    <rPh sb="4" eb="5">
      <t>デ</t>
    </rPh>
    <rPh sb="8" eb="9">
      <t>ブツ</t>
    </rPh>
    <phoneticPr fontId="2"/>
  </si>
  <si>
    <t>注　　意　　事　　項</t>
    <rPh sb="0" eb="1">
      <t>チュウ</t>
    </rPh>
    <rPh sb="3" eb="4">
      <t>イ</t>
    </rPh>
    <rPh sb="6" eb="7">
      <t>コト</t>
    </rPh>
    <rPh sb="9" eb="10">
      <t>コウ</t>
    </rPh>
    <phoneticPr fontId="2"/>
  </si>
  <si>
    <t>教室配置図（例示参照）</t>
    <rPh sb="0" eb="2">
      <t>キョウシツ</t>
    </rPh>
    <rPh sb="2" eb="4">
      <t>ハイチ</t>
    </rPh>
    <rPh sb="4" eb="5">
      <t>ズ</t>
    </rPh>
    <rPh sb="6" eb="8">
      <t>レイジ</t>
    </rPh>
    <rPh sb="8" eb="10">
      <t>サンショウ</t>
    </rPh>
    <phoneticPr fontId="2"/>
  </si>
  <si>
    <t>ＯＡ室、その他使用予定教室全てについて用意</t>
    <rPh sb="19" eb="21">
      <t>ヨウイ</t>
    </rPh>
    <phoneticPr fontId="2"/>
  </si>
  <si>
    <t>訓練施設、設備の写真</t>
    <rPh sb="0" eb="2">
      <t>クンレン</t>
    </rPh>
    <rPh sb="2" eb="4">
      <t>シセツ</t>
    </rPh>
    <rPh sb="5" eb="7">
      <t>セツビ</t>
    </rPh>
    <rPh sb="8" eb="10">
      <t>シャシン</t>
    </rPh>
    <phoneticPr fontId="2"/>
  </si>
  <si>
    <t>建物の概観、教室全景、机・椅子、設備機器等を鮮明に撮影したもの</t>
    <rPh sb="22" eb="24">
      <t>センメイ</t>
    </rPh>
    <rPh sb="25" eb="27">
      <t>サツエイ</t>
    </rPh>
    <phoneticPr fontId="2"/>
  </si>
  <si>
    <t>地図（最寄り駅又はバス停から実施施設まで）</t>
    <rPh sb="0" eb="2">
      <t>チズ</t>
    </rPh>
    <rPh sb="3" eb="5">
      <t>モヨ</t>
    </rPh>
    <rPh sb="6" eb="7">
      <t>エキ</t>
    </rPh>
    <rPh sb="7" eb="8">
      <t>マタ</t>
    </rPh>
    <rPh sb="11" eb="12">
      <t>テイ</t>
    </rPh>
    <rPh sb="14" eb="16">
      <t>ジッシ</t>
    </rPh>
    <rPh sb="16" eb="18">
      <t>シセツ</t>
    </rPh>
    <phoneticPr fontId="2"/>
  </si>
  <si>
    <t>履修後取得可能な資格及び目標とする資格の概要、試験実施機関、団体等</t>
    <rPh sb="0" eb="2">
      <t>リシュウ</t>
    </rPh>
    <rPh sb="2" eb="3">
      <t>ゴ</t>
    </rPh>
    <rPh sb="3" eb="5">
      <t>シュトク</t>
    </rPh>
    <rPh sb="5" eb="7">
      <t>カノウ</t>
    </rPh>
    <rPh sb="8" eb="10">
      <t>シカク</t>
    </rPh>
    <rPh sb="10" eb="11">
      <t>オヨ</t>
    </rPh>
    <rPh sb="12" eb="14">
      <t>モクヒョウ</t>
    </rPh>
    <rPh sb="17" eb="19">
      <t>シカク</t>
    </rPh>
    <rPh sb="20" eb="22">
      <t>ガイヨウ</t>
    </rPh>
    <rPh sb="23" eb="25">
      <t>シケン</t>
    </rPh>
    <rPh sb="25" eb="27">
      <t>ジッシ</t>
    </rPh>
    <rPh sb="27" eb="29">
      <t>キカン</t>
    </rPh>
    <rPh sb="30" eb="32">
      <t>ダンタイ</t>
    </rPh>
    <rPh sb="32" eb="33">
      <t>トウ</t>
    </rPh>
    <phoneticPr fontId="2"/>
  </si>
  <si>
    <t>職業紹介権の写し</t>
    <rPh sb="0" eb="2">
      <t>ショクギョウ</t>
    </rPh>
    <rPh sb="2" eb="4">
      <t>ショウカイ</t>
    </rPh>
    <rPh sb="4" eb="5">
      <t>ケン</t>
    </rPh>
    <rPh sb="6" eb="7">
      <t>ウツ</t>
    </rPh>
    <phoneticPr fontId="2"/>
  </si>
  <si>
    <t>法人の定款、寄付行為等の写し</t>
    <rPh sb="0" eb="2">
      <t>ホウジン</t>
    </rPh>
    <rPh sb="3" eb="5">
      <t>テイカン</t>
    </rPh>
    <rPh sb="6" eb="8">
      <t>キフ</t>
    </rPh>
    <rPh sb="8" eb="10">
      <t>コウイ</t>
    </rPh>
    <rPh sb="10" eb="11">
      <t>トウ</t>
    </rPh>
    <rPh sb="12" eb="13">
      <t>ウツ</t>
    </rPh>
    <phoneticPr fontId="2"/>
  </si>
  <si>
    <t>貸借対照表及び
損益計算書又は消費収支計算書</t>
    <rPh sb="0" eb="2">
      <t>タイシャク</t>
    </rPh>
    <rPh sb="2" eb="5">
      <t>タイショウヒョウ</t>
    </rPh>
    <rPh sb="5" eb="6">
      <t>オヨ</t>
    </rPh>
    <rPh sb="8" eb="10">
      <t>ソンエキ</t>
    </rPh>
    <rPh sb="10" eb="13">
      <t>ケイサンショ</t>
    </rPh>
    <rPh sb="13" eb="14">
      <t>マタ</t>
    </rPh>
    <rPh sb="15" eb="17">
      <t>ショウヒ</t>
    </rPh>
    <rPh sb="17" eb="19">
      <t>シュウシ</t>
    </rPh>
    <rPh sb="19" eb="22">
      <t>ケイサンショ</t>
    </rPh>
    <phoneticPr fontId="2"/>
  </si>
  <si>
    <t>①</t>
    <phoneticPr fontId="2"/>
  </si>
  <si>
    <r>
      <t>２部</t>
    </r>
    <r>
      <rPr>
        <u/>
        <sz val="11"/>
        <rFont val="ＭＳ Ｐ明朝"/>
        <family val="1"/>
        <charset val="128"/>
      </rPr>
      <t>印刷して用意</t>
    </r>
    <rPh sb="1" eb="2">
      <t>ブ</t>
    </rPh>
    <rPh sb="2" eb="4">
      <t>インサツ</t>
    </rPh>
    <rPh sb="6" eb="8">
      <t>ヨウイ</t>
    </rPh>
    <phoneticPr fontId="2"/>
  </si>
  <si>
    <t>②</t>
    <phoneticPr fontId="2"/>
  </si>
  <si>
    <t>③</t>
    <phoneticPr fontId="2"/>
  </si>
  <si>
    <t>④</t>
    <phoneticPr fontId="2"/>
  </si>
  <si>
    <t>実施施設名、最寄駅（バス停）からの距離、所要時間（分）を記載</t>
    <phoneticPr fontId="2"/>
  </si>
  <si>
    <t>⑤</t>
    <phoneticPr fontId="2"/>
  </si>
  <si>
    <t>⑥</t>
    <phoneticPr fontId="2"/>
  </si>
  <si>
    <t>データ</t>
    <phoneticPr fontId="2"/>
  </si>
  <si>
    <t>⑦</t>
    <phoneticPr fontId="2"/>
  </si>
  <si>
    <t>該当する場合のみ</t>
    <phoneticPr fontId="2"/>
  </si>
  <si>
    <t>⑧</t>
    <phoneticPr fontId="2"/>
  </si>
  <si>
    <t>⑨</t>
    <phoneticPr fontId="2"/>
  </si>
  <si>
    <t>１１　受託申込提出物一覧</t>
    <rPh sb="3" eb="5">
      <t>ジュタク</t>
    </rPh>
    <rPh sb="5" eb="7">
      <t>モウシコミ</t>
    </rPh>
    <rPh sb="7" eb="9">
      <t>テイシュツ</t>
    </rPh>
    <rPh sb="9" eb="10">
      <t>ブツ</t>
    </rPh>
    <rPh sb="10" eb="12">
      <t>イチラン</t>
    </rPh>
    <phoneticPr fontId="2"/>
  </si>
  <si>
    <t>雇用　一郎</t>
    <rPh sb="0" eb="2">
      <t>コヨウ</t>
    </rPh>
    <rPh sb="3" eb="5">
      <t>イチロウ</t>
    </rPh>
    <phoneticPr fontId="2"/>
  </si>
  <si>
    <t>専門校卒</t>
    <rPh sb="0" eb="2">
      <t>センモン</t>
    </rPh>
    <rPh sb="2" eb="3">
      <t>コウ</t>
    </rPh>
    <rPh sb="3" eb="4">
      <t>ソツ</t>
    </rPh>
    <phoneticPr fontId="2"/>
  </si>
  <si>
    <t>就職実績（率）：就職支援経費算出の式による。</t>
    <rPh sb="0" eb="2">
      <t>シュウショク</t>
    </rPh>
    <rPh sb="2" eb="4">
      <t>ジッセキ</t>
    </rPh>
    <rPh sb="5" eb="6">
      <t>リツ</t>
    </rPh>
    <rPh sb="8" eb="10">
      <t>シュウショク</t>
    </rPh>
    <rPh sb="10" eb="12">
      <t>シエン</t>
    </rPh>
    <rPh sb="12" eb="14">
      <t>ケイヒ</t>
    </rPh>
    <rPh sb="14" eb="16">
      <t>サンシュツ</t>
    </rPh>
    <rPh sb="17" eb="18">
      <t>シキ</t>
    </rPh>
    <phoneticPr fontId="2"/>
  </si>
  <si>
    <t>訓練時間(学科＋実技）</t>
    <rPh sb="0" eb="2">
      <t>クンレン</t>
    </rPh>
    <rPh sb="2" eb="4">
      <t>ジカン</t>
    </rPh>
    <rPh sb="5" eb="7">
      <t>ガッカ</t>
    </rPh>
    <rPh sb="8" eb="10">
      <t>ジツギ</t>
    </rPh>
    <phoneticPr fontId="2"/>
  </si>
  <si>
    <t>受託
可能月</t>
    <rPh sb="0" eb="2">
      <t>ジュタク</t>
    </rPh>
    <rPh sb="3" eb="5">
      <t>カノウ</t>
    </rPh>
    <rPh sb="5" eb="6">
      <t>ツキ</t>
    </rPh>
    <phoneticPr fontId="2"/>
  </si>
  <si>
    <t>その他（人）</t>
    <rPh sb="2" eb="3">
      <t>タ</t>
    </rPh>
    <rPh sb="4" eb="5">
      <t>ヒト</t>
    </rPh>
    <phoneticPr fontId="2"/>
  </si>
  <si>
    <t>就職支援内容（就職に結びつけるための方策を含む）</t>
    <rPh sb="0" eb="2">
      <t>シュウショク</t>
    </rPh>
    <rPh sb="2" eb="4">
      <t>シエン</t>
    </rPh>
    <rPh sb="4" eb="6">
      <t>ナイヨウ</t>
    </rPh>
    <rPh sb="7" eb="9">
      <t>シュウショク</t>
    </rPh>
    <rPh sb="10" eb="11">
      <t>ムス</t>
    </rPh>
    <rPh sb="18" eb="20">
      <t>ホウサク</t>
    </rPh>
    <rPh sb="21" eb="22">
      <t>フク</t>
    </rPh>
    <phoneticPr fontId="2"/>
  </si>
  <si>
    <t>＊企業説明会の有無が「有」の場合は、下の詳細欄に必ず「企業説明会」を記入すること。</t>
    <rPh sb="1" eb="3">
      <t>キギョウ</t>
    </rPh>
    <rPh sb="3" eb="6">
      <t>セツメイカイ</t>
    </rPh>
    <rPh sb="7" eb="9">
      <t>ウム</t>
    </rPh>
    <rPh sb="11" eb="12">
      <t>アリ</t>
    </rPh>
    <rPh sb="14" eb="16">
      <t>バアイ</t>
    </rPh>
    <rPh sb="18" eb="19">
      <t>シタ</t>
    </rPh>
    <rPh sb="20" eb="22">
      <t>ショウサイ</t>
    </rPh>
    <rPh sb="22" eb="23">
      <t>ラン</t>
    </rPh>
    <rPh sb="24" eb="25">
      <t>カナラ</t>
    </rPh>
    <rPh sb="27" eb="29">
      <t>キギョウ</t>
    </rPh>
    <rPh sb="29" eb="32">
      <t>セツメイカイ</t>
    </rPh>
    <rPh sb="34" eb="36">
      <t>キニュウ</t>
    </rPh>
    <phoneticPr fontId="2"/>
  </si>
  <si>
    <t>監督官庁等の認定書等の写し</t>
    <rPh sb="0" eb="2">
      <t>カントク</t>
    </rPh>
    <rPh sb="2" eb="4">
      <t>カンチョウ</t>
    </rPh>
    <rPh sb="4" eb="5">
      <t>トウ</t>
    </rPh>
    <rPh sb="6" eb="8">
      <t>ニンテイ</t>
    </rPh>
    <rPh sb="8" eb="9">
      <t>ショ</t>
    </rPh>
    <rPh sb="9" eb="10">
      <t>トウ</t>
    </rPh>
    <rPh sb="11" eb="12">
      <t>ウツ</t>
    </rPh>
    <phoneticPr fontId="2"/>
  </si>
  <si>
    <r>
      <t>２　委託訓練教育実績（</t>
    </r>
    <r>
      <rPr>
        <b/>
        <u/>
        <sz val="14"/>
        <color indexed="10"/>
        <rFont val="ＭＳ Ｐゴシック"/>
        <family val="3"/>
        <charset val="128"/>
      </rPr>
      <t>東京都を含む</t>
    </r>
    <r>
      <rPr>
        <b/>
        <sz val="14"/>
        <rFont val="ＭＳ Ｐゴシック"/>
        <family val="3"/>
        <charset val="128"/>
      </rPr>
      <t>公共機関のみ）</t>
    </r>
    <rPh sb="2" eb="4">
      <t>イタク</t>
    </rPh>
    <rPh sb="4" eb="6">
      <t>クンレン</t>
    </rPh>
    <rPh sb="6" eb="8">
      <t>キョウイク</t>
    </rPh>
    <rPh sb="8" eb="10">
      <t>ジッセキ</t>
    </rPh>
    <rPh sb="11" eb="13">
      <t>トウキョウ</t>
    </rPh>
    <rPh sb="13" eb="14">
      <t>ト</t>
    </rPh>
    <rPh sb="15" eb="16">
      <t>フク</t>
    </rPh>
    <rPh sb="17" eb="19">
      <t>コウキョウ</t>
    </rPh>
    <rPh sb="19" eb="21">
      <t>キカン</t>
    </rPh>
    <phoneticPr fontId="2"/>
  </si>
  <si>
    <t>⑩</t>
    <phoneticPr fontId="2"/>
  </si>
  <si>
    <r>
      <t>①～⑤が入ったもの。</t>
    </r>
    <r>
      <rPr>
        <sz val="11"/>
        <rFont val="ＭＳ Ｐ明朝"/>
        <family val="1"/>
        <charset val="128"/>
      </rPr>
      <t>ＣＤ-ROM、ＭＯ可（圧縮等しないこと）</t>
    </r>
    <rPh sb="21" eb="23">
      <t>アッシュク</t>
    </rPh>
    <rPh sb="23" eb="24">
      <t>トウ</t>
    </rPh>
    <phoneticPr fontId="2"/>
  </si>
  <si>
    <t>施設ごとに１部</t>
    <rPh sb="0" eb="2">
      <t>シセツ</t>
    </rPh>
    <rPh sb="6" eb="7">
      <t>ブ</t>
    </rPh>
    <phoneticPr fontId="2"/>
  </si>
  <si>
    <t>＊英数字は半角、時間は24時間
   標記</t>
    <rPh sb="1" eb="4">
      <t>エイスウジ</t>
    </rPh>
    <rPh sb="5" eb="7">
      <t>ハンカク</t>
    </rPh>
    <rPh sb="8" eb="10">
      <t>ジカン</t>
    </rPh>
    <rPh sb="13" eb="15">
      <t>ジカン</t>
    </rPh>
    <rPh sb="19" eb="21">
      <t>ヒョウキ</t>
    </rPh>
    <phoneticPr fontId="2"/>
  </si>
  <si>
    <t>１機関１部　※　個人立専修学校の場合は、認可書の写し、設置者の住民票及び印鑑登録証明書等を提出</t>
    <rPh sb="1" eb="3">
      <t>キカン</t>
    </rPh>
    <rPh sb="4" eb="5">
      <t>ブ</t>
    </rPh>
    <phoneticPr fontId="2"/>
  </si>
  <si>
    <t>４ヶ月</t>
    <rPh sb="2" eb="3">
      <t>ゲツ</t>
    </rPh>
    <phoneticPr fontId="2"/>
  </si>
  <si>
    <t xml:space="preserve">雇用能力開発機構(基金訓練) </t>
    <rPh sb="0" eb="2">
      <t>コヨウ</t>
    </rPh>
    <rPh sb="2" eb="4">
      <t>ノウリョク</t>
    </rPh>
    <rPh sb="4" eb="6">
      <t>カイハツ</t>
    </rPh>
    <rPh sb="6" eb="8">
      <t>キコウ</t>
    </rPh>
    <rPh sb="9" eb="11">
      <t>キキン</t>
    </rPh>
    <rPh sb="11" eb="13">
      <t>クンレン</t>
    </rPh>
    <phoneticPr fontId="2"/>
  </si>
  <si>
    <t>高齢･障害・求職者支援機構</t>
    <rPh sb="0" eb="2">
      <t>コウレイ</t>
    </rPh>
    <rPh sb="3" eb="5">
      <t>ショウガイ</t>
    </rPh>
    <rPh sb="6" eb="8">
      <t>キュウショク</t>
    </rPh>
    <rPh sb="8" eb="9">
      <t>シャ</t>
    </rPh>
    <rPh sb="9" eb="11">
      <t>シエン</t>
    </rPh>
    <rPh sb="11" eb="13">
      <t>キコウ</t>
    </rPh>
    <phoneticPr fontId="2"/>
  </si>
  <si>
    <t>公共機関での実績の有無</t>
    <rPh sb="0" eb="2">
      <t>コウキョウ</t>
    </rPh>
    <rPh sb="2" eb="4">
      <t>キカン</t>
    </rPh>
    <rPh sb="6" eb="8">
      <t>ジッセキ</t>
    </rPh>
    <rPh sb="9" eb="11">
      <t>ウム</t>
    </rPh>
    <phoneticPr fontId="2"/>
  </si>
  <si>
    <t>□□□科</t>
    <rPh sb="3" eb="4">
      <t>カ</t>
    </rPh>
    <phoneticPr fontId="2"/>
  </si>
  <si>
    <t>東京都(再就職促進訓練室)</t>
    <rPh sb="0" eb="2">
      <t>トウキョウ</t>
    </rPh>
    <rPh sb="2" eb="3">
      <t>ト</t>
    </rPh>
    <rPh sb="4" eb="7">
      <t>サイシュウショク</t>
    </rPh>
    <rPh sb="7" eb="9">
      <t>ソクシン</t>
    </rPh>
    <rPh sb="9" eb="11">
      <t>クンレン</t>
    </rPh>
    <rPh sb="11" eb="12">
      <t>シツ</t>
    </rPh>
    <phoneticPr fontId="2"/>
  </si>
  <si>
    <t>訓練終了後の就職支援内容(具体的な就職支援策）</t>
    <rPh sb="0" eb="2">
      <t>クンレン</t>
    </rPh>
    <rPh sb="2" eb="4">
      <t>シュウリョウ</t>
    </rPh>
    <rPh sb="4" eb="5">
      <t>ゴ</t>
    </rPh>
    <rPh sb="6" eb="8">
      <t>シュウショク</t>
    </rPh>
    <rPh sb="8" eb="10">
      <t>シエン</t>
    </rPh>
    <rPh sb="10" eb="12">
      <t>ナイヨウ</t>
    </rPh>
    <rPh sb="13" eb="16">
      <t>グタイテキ</t>
    </rPh>
    <rPh sb="17" eb="19">
      <t>シュウショク</t>
    </rPh>
    <rPh sb="19" eb="21">
      <t>シエン</t>
    </rPh>
    <rPh sb="21" eb="22">
      <t>サク</t>
    </rPh>
    <phoneticPr fontId="2"/>
  </si>
  <si>
    <t>○</t>
    <phoneticPr fontId="2"/>
  </si>
  <si>
    <t>○</t>
    <phoneticPr fontId="2"/>
  </si>
  <si>
    <t>○</t>
    <phoneticPr fontId="2"/>
  </si>
  <si>
    <t>産業　労美</t>
    <rPh sb="0" eb="2">
      <t>サンギョウ</t>
    </rPh>
    <rPh sb="3" eb="4">
      <t>ロウ</t>
    </rPh>
    <rPh sb="4" eb="5">
      <t>ミ</t>
    </rPh>
    <phoneticPr fontId="2"/>
  </si>
  <si>
    <t>○</t>
    <phoneticPr fontId="2"/>
  </si>
  <si>
    <t>△△△</t>
    <phoneticPr fontId="2"/>
  </si>
  <si>
    <t>18年</t>
    <rPh sb="2" eb="3">
      <t>ネン</t>
    </rPh>
    <phoneticPr fontId="2"/>
  </si>
  <si>
    <t>20年</t>
    <rPh sb="2" eb="3">
      <t>ネン</t>
    </rPh>
    <phoneticPr fontId="2"/>
  </si>
  <si>
    <t>○</t>
    <phoneticPr fontId="2"/>
  </si>
  <si>
    <t>労働　就子</t>
    <rPh sb="0" eb="2">
      <t>ロウドウ</t>
    </rPh>
    <rPh sb="3" eb="4">
      <t>シュウ</t>
    </rPh>
    <rPh sb="4" eb="5">
      <t>コ</t>
    </rPh>
    <phoneticPr fontId="2"/>
  </si>
  <si>
    <t>××××</t>
    <phoneticPr fontId="2"/>
  </si>
  <si>
    <t>6年</t>
    <rPh sb="1" eb="2">
      <t>ネン</t>
    </rPh>
    <phoneticPr fontId="2"/>
  </si>
  <si>
    <t>8年</t>
    <rPh sb="1" eb="2">
      <t>ネン</t>
    </rPh>
    <phoneticPr fontId="2"/>
  </si>
  <si>
    <t>就職支援・ビジネスマナー指導経験有</t>
    <rPh sb="0" eb="2">
      <t>シュウショク</t>
    </rPh>
    <rPh sb="2" eb="4">
      <t>シエン</t>
    </rPh>
    <rPh sb="12" eb="14">
      <t>シドウ</t>
    </rPh>
    <rPh sb="14" eb="16">
      <t>ケイケン</t>
    </rPh>
    <rPh sb="16" eb="17">
      <t>アリ</t>
    </rPh>
    <phoneticPr fontId="2"/>
  </si>
  <si>
    <t>○</t>
    <phoneticPr fontId="2"/>
  </si>
  <si>
    <r>
      <t>就職支援時間：12時間以上</t>
    </r>
    <r>
      <rPr>
        <sz val="11"/>
        <rFont val="ＭＳ Ｐゴシック"/>
        <family val="3"/>
        <charset val="128"/>
      </rPr>
      <t>24時間以下</t>
    </r>
    <rPh sb="0" eb="2">
      <t>シュウショク</t>
    </rPh>
    <rPh sb="2" eb="4">
      <t>シエン</t>
    </rPh>
    <rPh sb="4" eb="6">
      <t>ジカン</t>
    </rPh>
    <rPh sb="9" eb="11">
      <t>ジカン</t>
    </rPh>
    <rPh sb="11" eb="13">
      <t>イジョウ</t>
    </rPh>
    <rPh sb="15" eb="17">
      <t>ジカン</t>
    </rPh>
    <rPh sb="17" eb="19">
      <t>イカ</t>
    </rPh>
    <phoneticPr fontId="2"/>
  </si>
  <si>
    <t>畑　楽田</t>
    <rPh sb="0" eb="1">
      <t>ハタ</t>
    </rPh>
    <rPh sb="2" eb="3">
      <t>ラク</t>
    </rPh>
    <rPh sb="3" eb="4">
      <t>タ</t>
    </rPh>
    <phoneticPr fontId="2"/>
  </si>
  <si>
    <t>○</t>
    <phoneticPr fontId="2"/>
  </si>
  <si>
    <t>看護師</t>
    <rPh sb="0" eb="2">
      <t>カンゴ</t>
    </rPh>
    <rPh sb="2" eb="3">
      <t>シ</t>
    </rPh>
    <phoneticPr fontId="2"/>
  </si>
  <si>
    <t>開講時期
（平成22年度以降）</t>
    <rPh sb="0" eb="2">
      <t>カイコウ</t>
    </rPh>
    <rPh sb="2" eb="4">
      <t>ジキ</t>
    </rPh>
    <rPh sb="6" eb="8">
      <t>ヘイセイ</t>
    </rPh>
    <rPh sb="10" eb="14">
      <t>ネンドイコウ</t>
    </rPh>
    <phoneticPr fontId="2"/>
  </si>
  <si>
    <r>
      <t>平成2</t>
    </r>
    <r>
      <rPr>
        <sz val="11"/>
        <rFont val="ＭＳ Ｐゴシック"/>
        <family val="3"/>
        <charset val="128"/>
      </rPr>
      <t>2</t>
    </r>
    <r>
      <rPr>
        <sz val="11"/>
        <rFont val="ＭＳ Ｐゴシック"/>
        <family val="3"/>
        <charset val="128"/>
      </rPr>
      <t>年7月</t>
    </r>
    <rPh sb="0" eb="2">
      <t>ヘイセイ</t>
    </rPh>
    <rPh sb="4" eb="5">
      <t>ネン</t>
    </rPh>
    <rPh sb="6" eb="7">
      <t>ガツ</t>
    </rPh>
    <phoneticPr fontId="2"/>
  </si>
  <si>
    <r>
      <t>平成2</t>
    </r>
    <r>
      <rPr>
        <sz val="11"/>
        <rFont val="ＭＳ Ｐゴシック"/>
        <family val="3"/>
        <charset val="128"/>
      </rPr>
      <t>3</t>
    </r>
    <r>
      <rPr>
        <sz val="11"/>
        <rFont val="ＭＳ Ｐゴシック"/>
        <family val="3"/>
        <charset val="128"/>
      </rPr>
      <t>年4月</t>
    </r>
    <rPh sb="0" eb="2">
      <t>ヘイセイ</t>
    </rPh>
    <rPh sb="4" eb="5">
      <t>ネン</t>
    </rPh>
    <rPh sb="6" eb="7">
      <t>ガツ</t>
    </rPh>
    <phoneticPr fontId="2"/>
  </si>
  <si>
    <r>
      <t>平成2</t>
    </r>
    <r>
      <rPr>
        <sz val="11"/>
        <rFont val="ＭＳ Ｐゴシック"/>
        <family val="3"/>
        <charset val="128"/>
      </rPr>
      <t>4</t>
    </r>
    <r>
      <rPr>
        <sz val="11"/>
        <rFont val="ＭＳ Ｐゴシック"/>
        <family val="3"/>
        <charset val="128"/>
      </rPr>
      <t>年10月</t>
    </r>
    <rPh sb="0" eb="2">
      <t>ヘイセイ</t>
    </rPh>
    <rPh sb="4" eb="5">
      <t>ネン</t>
    </rPh>
    <rPh sb="7" eb="8">
      <t>ガツ</t>
    </rPh>
    <phoneticPr fontId="2"/>
  </si>
  <si>
    <t>◎東京 太郎</t>
    <rPh sb="1" eb="3">
      <t>トウキョウ</t>
    </rPh>
    <rPh sb="4" eb="6">
      <t>タロウ</t>
    </rPh>
    <phoneticPr fontId="2"/>
  </si>
  <si>
    <t>（1回目：○月△日、2回目：○月△日、3回目：○月△日・・・)</t>
    <rPh sb="2" eb="4">
      <t>カイメ</t>
    </rPh>
    <rPh sb="6" eb="7">
      <t>ガツ</t>
    </rPh>
    <rPh sb="8" eb="9">
      <t>ニチ</t>
    </rPh>
    <phoneticPr fontId="2"/>
  </si>
  <si>
    <t>※放課後等時間外を含めて実施</t>
    <rPh sb="1" eb="5">
      <t>ホウカゴトウ</t>
    </rPh>
    <rPh sb="5" eb="8">
      <t>ジカンガイ</t>
    </rPh>
    <rPh sb="9" eb="10">
      <t>フク</t>
    </rPh>
    <rPh sb="12" eb="14">
      <t>ジッシ</t>
    </rPh>
    <phoneticPr fontId="2"/>
  </si>
  <si>
    <r>
      <t>　　　　　①</t>
    </r>
    <r>
      <rPr>
        <sz val="11"/>
        <color indexed="10"/>
        <rFont val="ＭＳ Ｐゴシック"/>
        <family val="3"/>
        <charset val="128"/>
      </rPr>
      <t>教科に関し</t>
    </r>
    <r>
      <rPr>
        <sz val="11"/>
        <rFont val="ＭＳ Ｐゴシック"/>
        <family val="3"/>
        <charset val="128"/>
      </rPr>
      <t>、外国の学校であって大学（短期大学を除く。）と同等以上と認められるものを卒業した者で、その後</t>
    </r>
    <r>
      <rPr>
        <u/>
        <sz val="11"/>
        <rFont val="ＭＳ Ｐゴシック"/>
        <family val="3"/>
        <charset val="128"/>
      </rPr>
      <t>四年以上</t>
    </r>
    <r>
      <rPr>
        <sz val="11"/>
        <rFont val="ＭＳ Ｐゴシック"/>
        <family val="3"/>
        <charset val="128"/>
      </rPr>
      <t>の実務の経験を有する者</t>
    </r>
    <rPh sb="6" eb="8">
      <t>キョウカ</t>
    </rPh>
    <rPh sb="9" eb="10">
      <t>カン</t>
    </rPh>
    <rPh sb="12" eb="14">
      <t>ガイコク</t>
    </rPh>
    <rPh sb="15" eb="17">
      <t>ガッコウ</t>
    </rPh>
    <rPh sb="21" eb="23">
      <t>ダイガク</t>
    </rPh>
    <rPh sb="24" eb="26">
      <t>タンキ</t>
    </rPh>
    <rPh sb="26" eb="28">
      <t>ダイガク</t>
    </rPh>
    <rPh sb="29" eb="30">
      <t>ノゾ</t>
    </rPh>
    <rPh sb="34" eb="36">
      <t>ドウトウ</t>
    </rPh>
    <rPh sb="36" eb="38">
      <t>イジョウ</t>
    </rPh>
    <rPh sb="39" eb="40">
      <t>ミト</t>
    </rPh>
    <rPh sb="47" eb="49">
      <t>ソツギョウ</t>
    </rPh>
    <rPh sb="51" eb="52">
      <t>モノ</t>
    </rPh>
    <rPh sb="56" eb="57">
      <t>ゴ</t>
    </rPh>
    <rPh sb="57" eb="61">
      <t>４ネンイジョウ</t>
    </rPh>
    <rPh sb="62" eb="64">
      <t>ジツム</t>
    </rPh>
    <rPh sb="65" eb="67">
      <t>ケイケン</t>
    </rPh>
    <rPh sb="68" eb="69">
      <t>ユウ</t>
    </rPh>
    <rPh sb="71" eb="72">
      <t>モノ</t>
    </rPh>
    <phoneticPr fontId="2"/>
  </si>
  <si>
    <r>
      <t>　　　　　②</t>
    </r>
    <r>
      <rPr>
        <sz val="11"/>
        <color indexed="10"/>
        <rFont val="ＭＳ Ｐゴシック"/>
        <family val="3"/>
        <charset val="128"/>
      </rPr>
      <t>教科に関し</t>
    </r>
    <r>
      <rPr>
        <sz val="11"/>
        <rFont val="ＭＳ Ｐゴシック"/>
        <family val="3"/>
        <charset val="128"/>
      </rPr>
      <t>、外国の学校であって短期大学と同等以上と認められるものを卒業した者で、その後</t>
    </r>
    <r>
      <rPr>
        <u/>
        <sz val="11"/>
        <rFont val="ＭＳ Ｐゴシック"/>
        <family val="3"/>
        <charset val="128"/>
      </rPr>
      <t>五年以上</t>
    </r>
    <r>
      <rPr>
        <sz val="11"/>
        <rFont val="ＭＳ Ｐゴシック"/>
        <family val="3"/>
        <charset val="128"/>
      </rPr>
      <t>の実務の経験を有する者</t>
    </r>
    <rPh sb="6" eb="8">
      <t>キョウカ</t>
    </rPh>
    <rPh sb="9" eb="10">
      <t>カン</t>
    </rPh>
    <rPh sb="12" eb="14">
      <t>ガイコク</t>
    </rPh>
    <rPh sb="15" eb="17">
      <t>ガッコウ</t>
    </rPh>
    <rPh sb="21" eb="23">
      <t>タンキ</t>
    </rPh>
    <rPh sb="23" eb="25">
      <t>ダイガク</t>
    </rPh>
    <rPh sb="26" eb="28">
      <t>ドウトウ</t>
    </rPh>
    <rPh sb="28" eb="30">
      <t>イジョウ</t>
    </rPh>
    <rPh sb="31" eb="32">
      <t>ミト</t>
    </rPh>
    <rPh sb="39" eb="41">
      <t>ソツギョウ</t>
    </rPh>
    <rPh sb="43" eb="44">
      <t>モノ</t>
    </rPh>
    <rPh sb="48" eb="49">
      <t>ゴ</t>
    </rPh>
    <rPh sb="49" eb="51">
      <t>５ネン</t>
    </rPh>
    <rPh sb="51" eb="53">
      <t>イジョウ</t>
    </rPh>
    <rPh sb="54" eb="56">
      <t>ジツム</t>
    </rPh>
    <rPh sb="57" eb="59">
      <t>ケイケン</t>
    </rPh>
    <rPh sb="60" eb="61">
      <t>ユウ</t>
    </rPh>
    <rPh sb="63" eb="64">
      <t>モノ</t>
    </rPh>
    <phoneticPr fontId="2"/>
  </si>
  <si>
    <t>　　　　　④厚生労働省職業能力開発局長が①及び②に掲げる者と同等以上の能力を有すると認める者</t>
    <rPh sb="6" eb="8">
      <t>コウセイ</t>
    </rPh>
    <rPh sb="8" eb="11">
      <t>ロウドウショウ</t>
    </rPh>
    <rPh sb="11" eb="13">
      <t>ショクギョウ</t>
    </rPh>
    <rPh sb="13" eb="15">
      <t>ノウリョク</t>
    </rPh>
    <rPh sb="15" eb="17">
      <t>カイハツ</t>
    </rPh>
    <rPh sb="17" eb="19">
      <t>キョクチョウ</t>
    </rPh>
    <rPh sb="21" eb="22">
      <t>オヨ</t>
    </rPh>
    <rPh sb="25" eb="26">
      <t>カカ</t>
    </rPh>
    <rPh sb="28" eb="29">
      <t>モノ</t>
    </rPh>
    <rPh sb="30" eb="32">
      <t>ドウトウ</t>
    </rPh>
    <rPh sb="32" eb="34">
      <t>イジョウ</t>
    </rPh>
    <rPh sb="35" eb="37">
      <t>ノウリョク</t>
    </rPh>
    <rPh sb="38" eb="39">
      <t>ユウ</t>
    </rPh>
    <rPh sb="42" eb="43">
      <t>ミト</t>
    </rPh>
    <rPh sb="45" eb="46">
      <t>モノ</t>
    </rPh>
    <phoneticPr fontId="2"/>
  </si>
  <si>
    <r>
      <t>提案科目</t>
    </r>
    <r>
      <rPr>
        <sz val="10"/>
        <rFont val="ＭＳ Ｐゴシック"/>
        <family val="3"/>
        <charset val="128"/>
      </rPr>
      <t xml:space="preserve">
（同一・類似・別）</t>
    </r>
    <rPh sb="0" eb="2">
      <t>テイアン</t>
    </rPh>
    <rPh sb="2" eb="4">
      <t>カモク</t>
    </rPh>
    <rPh sb="6" eb="8">
      <t>ドウイツ</t>
    </rPh>
    <rPh sb="9" eb="11">
      <t>ルイジ</t>
    </rPh>
    <rPh sb="12" eb="13">
      <t>ベツ</t>
    </rPh>
    <phoneticPr fontId="2"/>
  </si>
  <si>
    <t>類似</t>
    <rPh sb="0" eb="2">
      <t>ルイジ</t>
    </rPh>
    <phoneticPr fontId="2"/>
  </si>
  <si>
    <t>　　　　　③担当する科目の訓練内容に関する実務経験を五年以上有する者</t>
    <rPh sb="6" eb="8">
      <t>タントウ</t>
    </rPh>
    <rPh sb="10" eb="12">
      <t>カモク</t>
    </rPh>
    <rPh sb="13" eb="15">
      <t>クンレン</t>
    </rPh>
    <rPh sb="15" eb="17">
      <t>ナイヨウ</t>
    </rPh>
    <rPh sb="18" eb="19">
      <t>カン</t>
    </rPh>
    <rPh sb="21" eb="23">
      <t>ジツム</t>
    </rPh>
    <rPh sb="23" eb="25">
      <t>ケイケン</t>
    </rPh>
    <rPh sb="26" eb="27">
      <t>ゴ</t>
    </rPh>
    <rPh sb="27" eb="30">
      <t>ネンイジョウ</t>
    </rPh>
    <rPh sb="30" eb="31">
      <t>ユウ</t>
    </rPh>
    <rPh sb="33" eb="34">
      <t>モノ</t>
    </rPh>
    <phoneticPr fontId="2"/>
  </si>
  <si>
    <t>同一の訓練で、教室が異なる建物にある場合記入</t>
    <rPh sb="0" eb="2">
      <t>ドウイツ</t>
    </rPh>
    <rPh sb="3" eb="5">
      <t>クンレン</t>
    </rPh>
    <rPh sb="7" eb="9">
      <t>キョウシツ</t>
    </rPh>
    <rPh sb="10" eb="11">
      <t>コト</t>
    </rPh>
    <rPh sb="13" eb="15">
      <t>タテモノ</t>
    </rPh>
    <rPh sb="18" eb="20">
      <t>バアイ</t>
    </rPh>
    <rPh sb="20" eb="22">
      <t>キニュウ</t>
    </rPh>
    <phoneticPr fontId="2"/>
  </si>
  <si>
    <t>契約担当者
部署・氏名</t>
    <rPh sb="0" eb="2">
      <t>ケイヤク</t>
    </rPh>
    <rPh sb="2" eb="5">
      <t>タントウシャ</t>
    </rPh>
    <rPh sb="6" eb="8">
      <t>ブショ</t>
    </rPh>
    <rPh sb="9" eb="11">
      <t>シメイ</t>
    </rPh>
    <phoneticPr fontId="2"/>
  </si>
  <si>
    <t>契約関係書類
送付先住所</t>
    <rPh sb="0" eb="2">
      <t>ケイヤク</t>
    </rPh>
    <rPh sb="2" eb="4">
      <t>カンケイ</t>
    </rPh>
    <rPh sb="4" eb="6">
      <t>ショルイ</t>
    </rPh>
    <rPh sb="7" eb="9">
      <t>ソウフ</t>
    </rPh>
    <rPh sb="9" eb="10">
      <t>サキ</t>
    </rPh>
    <rPh sb="10" eb="12">
      <t>ジュウショ</t>
    </rPh>
    <phoneticPr fontId="2"/>
  </si>
  <si>
    <t>実施施設２の最寄り駅以下、セルの色がみどりの箇所、同一の訓練で教室が異なる建物にある場合記入</t>
    <rPh sb="0" eb="2">
      <t>ジッシ</t>
    </rPh>
    <rPh sb="2" eb="4">
      <t>シセツ</t>
    </rPh>
    <rPh sb="6" eb="8">
      <t>モヨリ</t>
    </rPh>
    <rPh sb="9" eb="10">
      <t>エキ</t>
    </rPh>
    <rPh sb="10" eb="12">
      <t>イカ</t>
    </rPh>
    <rPh sb="16" eb="17">
      <t>イロ</t>
    </rPh>
    <rPh sb="22" eb="24">
      <t>カショ</t>
    </rPh>
    <rPh sb="25" eb="27">
      <t>ドウイツ</t>
    </rPh>
    <rPh sb="28" eb="30">
      <t>クンレン</t>
    </rPh>
    <rPh sb="31" eb="33">
      <t>キョウシツ</t>
    </rPh>
    <rPh sb="34" eb="35">
      <t>コト</t>
    </rPh>
    <rPh sb="37" eb="39">
      <t>タテモノ</t>
    </rPh>
    <rPh sb="42" eb="44">
      <t>バアイ</t>
    </rPh>
    <rPh sb="44" eb="46">
      <t>キニュウ</t>
    </rPh>
    <phoneticPr fontId="2"/>
  </si>
  <si>
    <t>電話番号</t>
    <phoneticPr fontId="2"/>
  </si>
  <si>
    <t>　45分から60分の間で設定すること</t>
    <rPh sb="3" eb="4">
      <t>フン</t>
    </rPh>
    <rPh sb="8" eb="9">
      <t>フン</t>
    </rPh>
    <rPh sb="10" eb="11">
      <t>アイダ</t>
    </rPh>
    <rPh sb="12" eb="14">
      <t>セッテイ</t>
    </rPh>
    <phoneticPr fontId="2"/>
  </si>
  <si>
    <t>１時限（１コマ）あたりの時間数（分）</t>
    <rPh sb="1" eb="3">
      <t>ジゲン</t>
    </rPh>
    <rPh sb="12" eb="15">
      <t>ジカンスウ</t>
    </rPh>
    <rPh sb="16" eb="17">
      <t>フン</t>
    </rPh>
    <phoneticPr fontId="2"/>
  </si>
  <si>
    <t>就職支援時間</t>
    <rPh sb="0" eb="2">
      <t>シュウショク</t>
    </rPh>
    <rPh sb="2" eb="4">
      <t>シエン</t>
    </rPh>
    <rPh sb="4" eb="6">
      <t>ジカン</t>
    </rPh>
    <phoneticPr fontId="2"/>
  </si>
  <si>
    <t>うち学科</t>
    <rPh sb="2" eb="4">
      <t>ガッカ</t>
    </rPh>
    <phoneticPr fontId="2"/>
  </si>
  <si>
    <t>うち実技</t>
    <rPh sb="2" eb="4">
      <t>ジツギ</t>
    </rPh>
    <phoneticPr fontId="2"/>
  </si>
  <si>
    <t>〔注意〕時間数は全てコマ（時限）数とし、１コマを</t>
    <rPh sb="1" eb="3">
      <t>チュウイ</t>
    </rPh>
    <rPh sb="4" eb="7">
      <t>ジカンスウ</t>
    </rPh>
    <rPh sb="8" eb="9">
      <t>スベ</t>
    </rPh>
    <rPh sb="13" eb="15">
      <t>ジゲン</t>
    </rPh>
    <rPh sb="16" eb="17">
      <t>スウ</t>
    </rPh>
    <phoneticPr fontId="2"/>
  </si>
  <si>
    <r>
      <t xml:space="preserve">該当する場合のみ
</t>
    </r>
    <r>
      <rPr>
        <sz val="10"/>
        <rFont val="ＭＳ Ｐ明朝"/>
        <family val="1"/>
        <charset val="128"/>
      </rPr>
      <t>実施にあたり監督官庁等の認定が必要な場合</t>
    </r>
    <rPh sb="9" eb="11">
      <t>ジッシ</t>
    </rPh>
    <rPh sb="15" eb="17">
      <t>カントク</t>
    </rPh>
    <rPh sb="17" eb="19">
      <t>カンチョウ</t>
    </rPh>
    <rPh sb="19" eb="20">
      <t>トウ</t>
    </rPh>
    <rPh sb="21" eb="23">
      <t>ニンテイ</t>
    </rPh>
    <rPh sb="24" eb="26">
      <t>ヒツヨウ</t>
    </rPh>
    <rPh sb="27" eb="29">
      <t>バアイ</t>
    </rPh>
    <phoneticPr fontId="2"/>
  </si>
  <si>
    <t>定価（税込）</t>
    <rPh sb="0" eb="2">
      <t>テイカ</t>
    </rPh>
    <rPh sb="3" eb="5">
      <t>ゼイコ</t>
    </rPh>
    <phoneticPr fontId="2"/>
  </si>
  <si>
    <t>OS</t>
    <phoneticPr fontId="2"/>
  </si>
  <si>
    <t>CPU</t>
    <phoneticPr fontId="2"/>
  </si>
  <si>
    <t>メモリ</t>
    <phoneticPr fontId="2"/>
  </si>
  <si>
    <t>ホワイトボード</t>
    <phoneticPr fontId="2"/>
  </si>
  <si>
    <t>プロジェクター</t>
    <phoneticPr fontId="2"/>
  </si>
  <si>
    <t>モニター</t>
    <phoneticPr fontId="2"/>
  </si>
  <si>
    <t>　なし</t>
    <phoneticPr fontId="2"/>
  </si>
  <si>
    <t>ホワイトボード２</t>
    <phoneticPr fontId="2"/>
  </si>
  <si>
    <t>プロジェクター２</t>
    <phoneticPr fontId="2"/>
  </si>
  <si>
    <t>モニター２</t>
    <phoneticPr fontId="2"/>
  </si>
  <si>
    <t>職業紹介権</t>
    <rPh sb="0" eb="2">
      <t>ショクギョウ</t>
    </rPh>
    <rPh sb="2" eb="4">
      <t>ショウカイ</t>
    </rPh>
    <rPh sb="4" eb="5">
      <t>ケン</t>
    </rPh>
    <phoneticPr fontId="2"/>
  </si>
  <si>
    <t>訓練時限：1授業時間：45分以上60分以下</t>
    <rPh sb="0" eb="2">
      <t>クンレン</t>
    </rPh>
    <rPh sb="2" eb="4">
      <t>ジゲン</t>
    </rPh>
    <rPh sb="6" eb="8">
      <t>ジュギョウ</t>
    </rPh>
    <rPh sb="8" eb="10">
      <t>ジカン</t>
    </rPh>
    <rPh sb="13" eb="14">
      <t>フン</t>
    </rPh>
    <rPh sb="14" eb="16">
      <t>イジョウ</t>
    </rPh>
    <rPh sb="18" eb="19">
      <t>プン</t>
    </rPh>
    <rPh sb="19" eb="21">
      <t>イカ</t>
    </rPh>
    <phoneticPr fontId="2"/>
  </si>
  <si>
    <t>入校式</t>
    <rPh sb="0" eb="1">
      <t>ニュウ</t>
    </rPh>
    <rPh sb="1" eb="2">
      <t>コウ</t>
    </rPh>
    <rPh sb="2" eb="3">
      <t>シキ</t>
    </rPh>
    <phoneticPr fontId="2"/>
  </si>
  <si>
    <t>×</t>
    <phoneticPr fontId="2"/>
  </si>
  <si>
    <t>↑Ｗ：上段、Ｄ：下段</t>
    <phoneticPr fontId="2"/>
  </si>
  <si>
    <t>↑Ｗ：上段、Ｄ：中段、Ｈ：下段</t>
    <phoneticPr fontId="2"/>
  </si>
  <si>
    <t>最低履行人数（人） ※</t>
    <rPh sb="0" eb="2">
      <t>サイテイ</t>
    </rPh>
    <rPh sb="2" eb="4">
      <t>リコウ</t>
    </rPh>
    <rPh sb="4" eb="6">
      <t>ニンズウ</t>
    </rPh>
    <rPh sb="7" eb="8">
      <t>ニン</t>
    </rPh>
    <phoneticPr fontId="2"/>
  </si>
  <si>
    <t xml:space="preserve">公共機関での実績の有無 </t>
    <rPh sb="0" eb="2">
      <t>コウキョウ</t>
    </rPh>
    <rPh sb="2" eb="4">
      <t>キカン</t>
    </rPh>
    <rPh sb="6" eb="8">
      <t>ジッセキ</t>
    </rPh>
    <rPh sb="9" eb="11">
      <t>ウム</t>
    </rPh>
    <phoneticPr fontId="2"/>
  </si>
  <si>
    <t xml:space="preserve">受託可能月 </t>
    <rPh sb="0" eb="2">
      <t>ジュタク</t>
    </rPh>
    <rPh sb="2" eb="4">
      <t>カノウ</t>
    </rPh>
    <rPh sb="4" eb="5">
      <t>ツキ</t>
    </rPh>
    <phoneticPr fontId="2"/>
  </si>
  <si>
    <t>↑専修学校・企業・事業主・NPO・その他(具体的に)</t>
    <rPh sb="1" eb="3">
      <t>センシュウ</t>
    </rPh>
    <rPh sb="3" eb="5">
      <t>ガッコウ</t>
    </rPh>
    <rPh sb="6" eb="8">
      <t>キギョウ</t>
    </rPh>
    <rPh sb="9" eb="12">
      <t>ジギョウヌシ</t>
    </rPh>
    <rPh sb="19" eb="20">
      <t>タ</t>
    </rPh>
    <rPh sb="21" eb="24">
      <t>グタイテキ</t>
    </rPh>
    <phoneticPr fontId="2"/>
  </si>
  <si>
    <t>実施施設１の最寄り駅</t>
    <rPh sb="0" eb="2">
      <t>ジッシ</t>
    </rPh>
    <rPh sb="2" eb="4">
      <t>シセツ</t>
    </rPh>
    <rPh sb="6" eb="8">
      <t>モヨリ</t>
    </rPh>
    <rPh sb="9" eb="10">
      <t>エキ</t>
    </rPh>
    <phoneticPr fontId="2"/>
  </si>
  <si>
    <t>↑バス使用の場合はバス停も記入</t>
    <rPh sb="3" eb="5">
      <t>シヨウ</t>
    </rPh>
    <rPh sb="6" eb="8">
      <t>バアイ</t>
    </rPh>
    <rPh sb="11" eb="12">
      <t>テイ</t>
    </rPh>
    <rPh sb="13" eb="15">
      <t>キニュウ</t>
    </rPh>
    <phoneticPr fontId="2"/>
  </si>
  <si>
    <t>↑訓練全体で使用する教室数を記入</t>
    <phoneticPr fontId="2"/>
  </si>
  <si>
    <t>委託訓練使用教室数（室）</t>
    <rPh sb="0" eb="2">
      <t>イタク</t>
    </rPh>
    <rPh sb="2" eb="4">
      <t>クンレン</t>
    </rPh>
    <rPh sb="4" eb="5">
      <t>ツカ</t>
    </rPh>
    <rPh sb="5" eb="6">
      <t>ヨウ</t>
    </rPh>
    <rPh sb="6" eb="8">
      <t>キョウシツ</t>
    </rPh>
    <rPh sb="8" eb="9">
      <t>スウ</t>
    </rPh>
    <rPh sb="10" eb="11">
      <t>シツ</t>
    </rPh>
    <phoneticPr fontId="2"/>
  </si>
  <si>
    <t>↑ 訓練施設全体での使用の有無を記入</t>
    <phoneticPr fontId="2"/>
  </si>
  <si>
    <t xml:space="preserve">受講生一人当たりの床面積（㎡） </t>
    <rPh sb="0" eb="3">
      <t>ジュコウセイ</t>
    </rPh>
    <rPh sb="3" eb="5">
      <t>ヒトリ</t>
    </rPh>
    <rPh sb="5" eb="6">
      <t>ア</t>
    </rPh>
    <rPh sb="9" eb="12">
      <t>ユカメンセキ</t>
    </rPh>
    <phoneticPr fontId="2"/>
  </si>
  <si>
    <t xml:space="preserve">机の形状
(１人用・２人用・等) </t>
    <rPh sb="0" eb="1">
      <t>ツクエ</t>
    </rPh>
    <rPh sb="2" eb="4">
      <t>ケイジョウ</t>
    </rPh>
    <rPh sb="7" eb="9">
      <t>ニンヨウ</t>
    </rPh>
    <rPh sb="11" eb="12">
      <t>ニン</t>
    </rPh>
    <rPh sb="12" eb="13">
      <t>ヨウ</t>
    </rPh>
    <rPh sb="14" eb="15">
      <t>トウ</t>
    </rPh>
    <phoneticPr fontId="2"/>
  </si>
  <si>
    <t xml:space="preserve">アスベスト使用の有無（有・無）
</t>
    <rPh sb="5" eb="7">
      <t>シヨウ</t>
    </rPh>
    <rPh sb="8" eb="10">
      <t>ウム</t>
    </rPh>
    <rPh sb="11" eb="12">
      <t>ア</t>
    </rPh>
    <rPh sb="13" eb="14">
      <t>ナ</t>
    </rPh>
    <phoneticPr fontId="2"/>
  </si>
  <si>
    <t>ＯＡ教室１
（教室１とは別にＯＡ教室を設け、訓練で使用する場合に記入）</t>
    <rPh sb="2" eb="4">
      <t>キョウシツ</t>
    </rPh>
    <phoneticPr fontId="2"/>
  </si>
  <si>
    <t xml:space="preserve">休憩室 </t>
    <rPh sb="0" eb="3">
      <t>キュウケイシツ</t>
    </rPh>
    <phoneticPr fontId="2"/>
  </si>
  <si>
    <t xml:space="preserve">喫煙所 </t>
    <rPh sb="0" eb="2">
      <t>キツエン</t>
    </rPh>
    <rPh sb="2" eb="3">
      <t>ジョ</t>
    </rPh>
    <phoneticPr fontId="2"/>
  </si>
  <si>
    <t>机の形状
(１人用・２人用・等)　</t>
    <rPh sb="0" eb="1">
      <t>ツクエ</t>
    </rPh>
    <rPh sb="2" eb="4">
      <t>ケイジョウ</t>
    </rPh>
    <rPh sb="7" eb="9">
      <t>ニンヨウ</t>
    </rPh>
    <rPh sb="11" eb="12">
      <t>ニン</t>
    </rPh>
    <rPh sb="12" eb="13">
      <t>ヨウ</t>
    </rPh>
    <rPh sb="14" eb="15">
      <t>トウ</t>
    </rPh>
    <phoneticPr fontId="2"/>
  </si>
  <si>
    <t>訓練科名(受講生がイメージしやすい名称を)</t>
    <rPh sb="0" eb="2">
      <t>クンレン</t>
    </rPh>
    <rPh sb="2" eb="4">
      <t>カメイ</t>
    </rPh>
    <rPh sb="5" eb="8">
      <t>ジュコウセイ</t>
    </rPh>
    <rPh sb="17" eb="19">
      <t>メイショウ</t>
    </rPh>
    <phoneticPr fontId="2"/>
  </si>
  <si>
    <r>
      <t>↑紹介権がある場合は該当するところに</t>
    </r>
    <r>
      <rPr>
        <b/>
        <sz val="11"/>
        <rFont val="ＭＳ Ｐゴシック"/>
        <family val="3"/>
        <charset val="128"/>
      </rPr>
      <t>○</t>
    </r>
    <r>
      <rPr>
        <sz val="11"/>
        <rFont val="ＭＳ Ｐゴシック"/>
        <family val="3"/>
        <charset val="128"/>
      </rPr>
      <t>を記入</t>
    </r>
    <rPh sb="1" eb="3">
      <t>ショウカイ</t>
    </rPh>
    <rPh sb="3" eb="4">
      <t>ケン</t>
    </rPh>
    <rPh sb="7" eb="9">
      <t>バアイ</t>
    </rPh>
    <rPh sb="10" eb="12">
      <t>ガイトウ</t>
    </rPh>
    <rPh sb="20" eb="22">
      <t>キニュウ</t>
    </rPh>
    <phoneticPr fontId="2"/>
  </si>
  <si>
    <t>企業説明会等の機会設置の有無</t>
    <rPh sb="0" eb="2">
      <t>キギョウ</t>
    </rPh>
    <rPh sb="2" eb="5">
      <t>セツメイカイ</t>
    </rPh>
    <rPh sb="5" eb="6">
      <t>トウ</t>
    </rPh>
    <rPh sb="7" eb="9">
      <t>キカイ</t>
    </rPh>
    <rPh sb="9" eb="11">
      <t>セッチ</t>
    </rPh>
    <rPh sb="12" eb="14">
      <t>ウム</t>
    </rPh>
    <phoneticPr fontId="2"/>
  </si>
  <si>
    <t>↑具体的には就職支援カリキュラムに記載する事</t>
    <rPh sb="1" eb="4">
      <t>グタイテキ</t>
    </rPh>
    <rPh sb="6" eb="8">
      <t>シュウショク</t>
    </rPh>
    <rPh sb="8" eb="10">
      <t>シエン</t>
    </rPh>
    <rPh sb="17" eb="19">
      <t>キサイ</t>
    </rPh>
    <rPh sb="21" eb="22">
      <t>コト</t>
    </rPh>
    <phoneticPr fontId="2"/>
  </si>
  <si>
    <t>↑その他の場合は具体的に記入</t>
    <rPh sb="5" eb="7">
      <t>バアイ</t>
    </rPh>
    <phoneticPr fontId="2"/>
  </si>
  <si>
    <t xml:space="preserve">インターネット（常時開放・時間限定)  </t>
    <rPh sb="8" eb="10">
      <t>ジョウジ</t>
    </rPh>
    <rPh sb="10" eb="12">
      <t>カイホウ</t>
    </rPh>
    <rPh sb="13" eb="15">
      <t>ジカン</t>
    </rPh>
    <rPh sb="15" eb="17">
      <t>ゲンテイ</t>
    </rPh>
    <phoneticPr fontId="2"/>
  </si>
  <si>
    <t xml:space="preserve">（具体的内容）
</t>
    <rPh sb="1" eb="4">
      <t>グタイテキ</t>
    </rPh>
    <rPh sb="4" eb="6">
      <t>ナイヨウ</t>
    </rPh>
    <phoneticPr fontId="2"/>
  </si>
  <si>
    <t>↑Ｗ：上段、Ｄ：中段、Ｈ：下段</t>
    <phoneticPr fontId="2"/>
  </si>
  <si>
    <t>↑Ｗ：上段、Ｄ：下段</t>
    <rPh sb="8" eb="9">
      <t>シタ</t>
    </rPh>
    <phoneticPr fontId="2"/>
  </si>
  <si>
    <t>9月</t>
    <rPh sb="1" eb="2">
      <t>ガツ</t>
    </rPh>
    <phoneticPr fontId="2"/>
  </si>
  <si>
    <t>就職支援
部門</t>
    <rPh sb="0" eb="2">
      <t>シュウショク</t>
    </rPh>
    <rPh sb="2" eb="4">
      <t>シエン</t>
    </rPh>
    <rPh sb="5" eb="7">
      <t>ブモン</t>
    </rPh>
    <phoneticPr fontId="2"/>
  </si>
  <si>
    <t>人</t>
    <rPh sb="0" eb="1">
      <t>ニン</t>
    </rPh>
    <phoneticPr fontId="2"/>
  </si>
  <si>
    <t>ジョブカード</t>
    <phoneticPr fontId="2"/>
  </si>
  <si>
    <t>○</t>
    <phoneticPr fontId="2"/>
  </si>
  <si>
    <t>△</t>
    <phoneticPr fontId="2"/>
  </si>
  <si>
    <t>うち その他就職支援担当者数</t>
    <rPh sb="5" eb="6">
      <t>タ</t>
    </rPh>
    <rPh sb="6" eb="8">
      <t>シュウショク</t>
    </rPh>
    <rPh sb="8" eb="10">
      <t>シエン</t>
    </rPh>
    <rPh sb="10" eb="12">
      <t>タントウ</t>
    </rPh>
    <rPh sb="12" eb="13">
      <t>シャ</t>
    </rPh>
    <rPh sb="13" eb="14">
      <t>スウ</t>
    </rPh>
    <phoneticPr fontId="2"/>
  </si>
  <si>
    <t>合　計</t>
    <rPh sb="0" eb="1">
      <t>ア</t>
    </rPh>
    <rPh sb="2" eb="3">
      <t>ケイ</t>
    </rPh>
    <phoneticPr fontId="2"/>
  </si>
  <si>
    <t>番号</t>
    <rPh sb="0" eb="2">
      <t>バンゴウ</t>
    </rPh>
    <phoneticPr fontId="2"/>
  </si>
  <si>
    <t>番号</t>
    <rPh sb="0" eb="2">
      <t>バンゴウ</t>
    </rPh>
    <phoneticPr fontId="2"/>
  </si>
  <si>
    <r>
      <t xml:space="preserve">契約担当者
</t>
    </r>
    <r>
      <rPr>
        <sz val="9"/>
        <rFont val="ＭＳ Ｐゴシック"/>
        <family val="3"/>
        <charset val="128"/>
      </rPr>
      <t>（上記連絡先と契約担当者が違う場合に記載してください）</t>
    </r>
    <rPh sb="0" eb="2">
      <t>ケイヤク</t>
    </rPh>
    <rPh sb="2" eb="4">
      <t>タントウ</t>
    </rPh>
    <rPh sb="4" eb="5">
      <t>シャ</t>
    </rPh>
    <rPh sb="8" eb="10">
      <t>ジョウキ</t>
    </rPh>
    <rPh sb="10" eb="13">
      <t>レンラクサキ</t>
    </rPh>
    <rPh sb="14" eb="16">
      <t>ケイヤク</t>
    </rPh>
    <rPh sb="16" eb="18">
      <t>タントウ</t>
    </rPh>
    <rPh sb="18" eb="19">
      <t>シャ</t>
    </rPh>
    <rPh sb="20" eb="21">
      <t>チガ</t>
    </rPh>
    <rPh sb="22" eb="24">
      <t>バアイ</t>
    </rPh>
    <rPh sb="25" eb="27">
      <t>キサイ</t>
    </rPh>
    <phoneticPr fontId="2"/>
  </si>
  <si>
    <t>個人情報
管理体制</t>
    <rPh sb="0" eb="2">
      <t>コジン</t>
    </rPh>
    <rPh sb="2" eb="4">
      <t>ジョウホウ</t>
    </rPh>
    <rPh sb="5" eb="7">
      <t>カンリ</t>
    </rPh>
    <rPh sb="7" eb="9">
      <t>タイセイ</t>
    </rPh>
    <phoneticPr fontId="2"/>
  </si>
  <si>
    <t>具体的な
管理方法</t>
    <rPh sb="0" eb="3">
      <t>グタイテキ</t>
    </rPh>
    <rPh sb="5" eb="7">
      <t>カンリ</t>
    </rPh>
    <rPh sb="7" eb="9">
      <t>ホウホウ</t>
    </rPh>
    <phoneticPr fontId="2"/>
  </si>
  <si>
    <t>名称</t>
    <rPh sb="0" eb="2">
      <t>メイショウ</t>
    </rPh>
    <phoneticPr fontId="2"/>
  </si>
  <si>
    <t>受講生との
連絡体制</t>
    <rPh sb="0" eb="3">
      <t>ジュコウセイ</t>
    </rPh>
    <rPh sb="6" eb="8">
      <t>レンラク</t>
    </rPh>
    <rPh sb="8" eb="10">
      <t>タイセイ</t>
    </rPh>
    <phoneticPr fontId="2"/>
  </si>
  <si>
    <r>
      <t xml:space="preserve">就職支援時間数(コマ数)
</t>
    </r>
    <r>
      <rPr>
        <sz val="9"/>
        <rFont val="ＭＳ Ｐゴシック"/>
        <family val="3"/>
        <charset val="128"/>
      </rPr>
      <t>（実訓練時間数には含めない）</t>
    </r>
    <rPh sb="0" eb="2">
      <t>シュウショク</t>
    </rPh>
    <rPh sb="2" eb="4">
      <t>シエン</t>
    </rPh>
    <rPh sb="4" eb="7">
      <t>ジカンスウ</t>
    </rPh>
    <rPh sb="10" eb="11">
      <t>スウ</t>
    </rPh>
    <rPh sb="14" eb="15">
      <t>ジツ</t>
    </rPh>
    <rPh sb="15" eb="17">
      <t>クンレン</t>
    </rPh>
    <rPh sb="17" eb="20">
      <t>ジカンスウ</t>
    </rPh>
    <rPh sb="22" eb="23">
      <t>フク</t>
    </rPh>
    <phoneticPr fontId="2"/>
  </si>
  <si>
    <r>
      <t xml:space="preserve">実訓練実施時間数
</t>
    </r>
    <r>
      <rPr>
        <sz val="9"/>
        <rFont val="ＭＳ Ｐゴシック"/>
        <family val="3"/>
        <charset val="128"/>
      </rPr>
      <t>(コマ数)</t>
    </r>
    <rPh sb="0" eb="1">
      <t>ジツ</t>
    </rPh>
    <rPh sb="1" eb="3">
      <t>クンレン</t>
    </rPh>
    <rPh sb="3" eb="5">
      <t>ジッシ</t>
    </rPh>
    <rPh sb="5" eb="7">
      <t>ジカン</t>
    </rPh>
    <rPh sb="7" eb="8">
      <t>スウ</t>
    </rPh>
    <rPh sb="12" eb="13">
      <t>スウ</t>
    </rPh>
    <phoneticPr fontId="2"/>
  </si>
  <si>
    <t>取得認証
管理規定</t>
    <rPh sb="0" eb="2">
      <t>シュトク</t>
    </rPh>
    <rPh sb="2" eb="4">
      <t>ニンショウ</t>
    </rPh>
    <rPh sb="5" eb="7">
      <t>カンリ</t>
    </rPh>
    <rPh sb="7" eb="9">
      <t>キテイ</t>
    </rPh>
    <phoneticPr fontId="2"/>
  </si>
  <si>
    <t>個人情報管理体制</t>
    <rPh sb="0" eb="2">
      <t>コジン</t>
    </rPh>
    <rPh sb="2" eb="4">
      <t>ジョウホウ</t>
    </rPh>
    <rPh sb="4" eb="6">
      <t>カンリ</t>
    </rPh>
    <rPh sb="6" eb="8">
      <t>タイセイ</t>
    </rPh>
    <phoneticPr fontId="2"/>
  </si>
  <si>
    <t>具体的な管理方法
（内容）</t>
    <rPh sb="0" eb="3">
      <t>グタイテキ</t>
    </rPh>
    <rPh sb="4" eb="6">
      <t>カンリ</t>
    </rPh>
    <rPh sb="6" eb="8">
      <t>ホウホウ</t>
    </rPh>
    <rPh sb="10" eb="12">
      <t>ナイヨウ</t>
    </rPh>
    <phoneticPr fontId="2"/>
  </si>
  <si>
    <t>ジョブカード
作成アドバイザー</t>
    <rPh sb="7" eb="9">
      <t>サクセイ</t>
    </rPh>
    <phoneticPr fontId="2"/>
  </si>
  <si>
    <t>人</t>
    <rPh sb="0" eb="1">
      <t>ニン</t>
    </rPh>
    <phoneticPr fontId="2"/>
  </si>
  <si>
    <t>就職
担当者数
（合計）</t>
    <rPh sb="0" eb="2">
      <t>シュウショク</t>
    </rPh>
    <rPh sb="3" eb="5">
      <t>タントウ</t>
    </rPh>
    <rPh sb="5" eb="6">
      <t>シャ</t>
    </rPh>
    <rPh sb="6" eb="7">
      <t>スウ</t>
    </rPh>
    <rPh sb="9" eb="11">
      <t>ゴウケイ</t>
    </rPh>
    <phoneticPr fontId="2"/>
  </si>
  <si>
    <r>
      <t xml:space="preserve">ジョブカード
作成
アドバイザー
</t>
    </r>
    <r>
      <rPr>
        <sz val="6"/>
        <rFont val="ＭＳ Ｐゴシック"/>
        <family val="3"/>
        <charset val="128"/>
      </rPr>
      <t>資格の有無</t>
    </r>
    <rPh sb="7" eb="9">
      <t>サクセイ</t>
    </rPh>
    <rPh sb="17" eb="19">
      <t>シカク</t>
    </rPh>
    <rPh sb="20" eb="22">
      <t>ウム</t>
    </rPh>
    <phoneticPr fontId="2"/>
  </si>
  <si>
    <t>今回の
担当科目</t>
    <rPh sb="0" eb="2">
      <t>コンカイ</t>
    </rPh>
    <rPh sb="4" eb="6">
      <t>タントウ</t>
    </rPh>
    <rPh sb="6" eb="8">
      <t>カモク</t>
    </rPh>
    <phoneticPr fontId="2"/>
  </si>
  <si>
    <t>うち キャリアカウンセラー, 
産業カウンセラー
取得者数（人）</t>
    <rPh sb="16" eb="18">
      <t>サンギョウ</t>
    </rPh>
    <rPh sb="25" eb="28">
      <t>シュトクシャ</t>
    </rPh>
    <rPh sb="28" eb="29">
      <t>スウ</t>
    </rPh>
    <rPh sb="30" eb="31">
      <t>ニン</t>
    </rPh>
    <phoneticPr fontId="2"/>
  </si>
  <si>
    <t>キャリア
コンサルタント・
産業カウンセラー</t>
    <rPh sb="14" eb="16">
      <t>サンギョウ</t>
    </rPh>
    <phoneticPr fontId="2"/>
  </si>
  <si>
    <t>取得認証・
管理規定</t>
    <rPh sb="0" eb="2">
      <t>シュトク</t>
    </rPh>
    <rPh sb="2" eb="4">
      <t>ニンショウ</t>
    </rPh>
    <rPh sb="6" eb="8">
      <t>カンリ</t>
    </rPh>
    <rPh sb="8" eb="10">
      <t>キテイ</t>
    </rPh>
    <phoneticPr fontId="2"/>
  </si>
  <si>
    <t>うち キャリアコンサルタント・
産業カウンセラー数</t>
    <rPh sb="16" eb="18">
      <t>サンギョウ</t>
    </rPh>
    <rPh sb="24" eb="25">
      <t>スウ</t>
    </rPh>
    <phoneticPr fontId="2"/>
  </si>
  <si>
    <t>＊</t>
    <phoneticPr fontId="2"/>
  </si>
  <si>
    <t>常駐ではない
担当者数</t>
    <rPh sb="0" eb="2">
      <t>ジョウチュウ</t>
    </rPh>
    <rPh sb="7" eb="9">
      <t>タントウ</t>
    </rPh>
    <rPh sb="9" eb="10">
      <t>シャ</t>
    </rPh>
    <rPh sb="10" eb="11">
      <t>スウ</t>
    </rPh>
    <phoneticPr fontId="2"/>
  </si>
  <si>
    <t>ジョブカード
作成
アドバイザー(人)</t>
    <rPh sb="7" eb="9">
      <t>サクセイ</t>
    </rPh>
    <rPh sb="17" eb="18">
      <t>ニン</t>
    </rPh>
    <phoneticPr fontId="2"/>
  </si>
  <si>
    <t>常　駐
担当者数</t>
    <rPh sb="0" eb="1">
      <t>ツネ</t>
    </rPh>
    <rPh sb="2" eb="3">
      <t>チュウ</t>
    </rPh>
    <rPh sb="4" eb="6">
      <t>タントウ</t>
    </rPh>
    <rPh sb="6" eb="7">
      <t>シャ</t>
    </rPh>
    <rPh sb="7" eb="8">
      <t>スウ</t>
    </rPh>
    <phoneticPr fontId="2"/>
  </si>
  <si>
    <t>⑪</t>
    <phoneticPr fontId="2"/>
  </si>
  <si>
    <t>該当する場合のみ</t>
    <phoneticPr fontId="2"/>
  </si>
  <si>
    <t>⑫</t>
    <phoneticPr fontId="2"/>
  </si>
  <si>
    <t>個人情報管理体制に関する認証取得
証明書・社内規定等の写し</t>
    <rPh sb="0" eb="2">
      <t>コジン</t>
    </rPh>
    <rPh sb="2" eb="4">
      <t>ジョウホウ</t>
    </rPh>
    <rPh sb="4" eb="6">
      <t>カンリ</t>
    </rPh>
    <rPh sb="6" eb="8">
      <t>タイセイ</t>
    </rPh>
    <rPh sb="9" eb="10">
      <t>カン</t>
    </rPh>
    <rPh sb="12" eb="14">
      <t>ニンショウ</t>
    </rPh>
    <rPh sb="14" eb="16">
      <t>シュトク</t>
    </rPh>
    <rPh sb="17" eb="19">
      <t>ショウメイ</t>
    </rPh>
    <rPh sb="19" eb="20">
      <t>ショ</t>
    </rPh>
    <rPh sb="21" eb="23">
      <t>シャナイ</t>
    </rPh>
    <rPh sb="23" eb="25">
      <t>キテイ</t>
    </rPh>
    <rPh sb="25" eb="26">
      <t>トウ</t>
    </rPh>
    <rPh sb="27" eb="28">
      <t>ウツ</t>
    </rPh>
    <phoneticPr fontId="2"/>
  </si>
  <si>
    <t>登記簿謄本(法人登記)の写し</t>
    <rPh sb="0" eb="3">
      <t>トウキボ</t>
    </rPh>
    <rPh sb="3" eb="5">
      <t>トウホン</t>
    </rPh>
    <rPh sb="6" eb="8">
      <t>ホウジン</t>
    </rPh>
    <rPh sb="8" eb="10">
      <t>トウキ</t>
    </rPh>
    <rPh sb="12" eb="13">
      <t>ウツ</t>
    </rPh>
    <phoneticPr fontId="2"/>
  </si>
  <si>
    <t>登記簿謄本（建物）の写しまたは賃貸借契約書の写し</t>
    <rPh sb="0" eb="3">
      <t>トウキボ</t>
    </rPh>
    <rPh sb="3" eb="5">
      <t>トウホン</t>
    </rPh>
    <rPh sb="6" eb="8">
      <t>タテモノ</t>
    </rPh>
    <rPh sb="10" eb="11">
      <t>ウツ</t>
    </rPh>
    <rPh sb="15" eb="18">
      <t>チンタイシャク</t>
    </rPh>
    <rPh sb="18" eb="21">
      <t>ケイヤクショ</t>
    </rPh>
    <rPh sb="22" eb="23">
      <t>ウツ</t>
    </rPh>
    <phoneticPr fontId="2"/>
  </si>
  <si>
    <t>⑬</t>
    <phoneticPr fontId="2"/>
  </si>
  <si>
    <t>1機関1部</t>
    <rPh sb="1" eb="3">
      <t>キカン</t>
    </rPh>
    <rPh sb="4" eb="5">
      <t>ブ</t>
    </rPh>
    <phoneticPr fontId="2"/>
  </si>
  <si>
    <t>最新のものから過去３年分
1機関1部</t>
    <rPh sb="0" eb="2">
      <t>サイシン</t>
    </rPh>
    <rPh sb="7" eb="9">
      <t>カコ</t>
    </rPh>
    <rPh sb="10" eb="12">
      <t>ネンブン</t>
    </rPh>
    <rPh sb="14" eb="16">
      <t>キカン</t>
    </rPh>
    <rPh sb="17" eb="18">
      <t>ブ</t>
    </rPh>
    <phoneticPr fontId="2"/>
  </si>
  <si>
    <t>５年</t>
    <rPh sb="1" eb="2">
      <t>ネン</t>
    </rPh>
    <phoneticPr fontId="2"/>
  </si>
  <si>
    <t>１年</t>
    <rPh sb="1" eb="2">
      <t>ネン</t>
    </rPh>
    <phoneticPr fontId="2"/>
  </si>
  <si>
    <t>３年</t>
    <rPh sb="1" eb="2">
      <t>ネン</t>
    </rPh>
    <phoneticPr fontId="2"/>
  </si>
  <si>
    <t>□□</t>
    <phoneticPr fontId="2"/>
  </si>
  <si>
    <t>◯</t>
    <phoneticPr fontId="2"/>
  </si>
  <si>
    <t>◯</t>
    <phoneticPr fontId="2"/>
  </si>
  <si>
    <t>キャリアコンサルタント
ジョブカード作成アドバイザー</t>
    <rPh sb="18" eb="20">
      <t>サクセイ</t>
    </rPh>
    <phoneticPr fontId="2"/>
  </si>
  <si>
    <t>キャリアコンサルタント
ジョブカード講習修了
ジョブカード作成アドバイザー資格更新予定(28年3月)</t>
    <rPh sb="18" eb="20">
      <t>コウシュウ</t>
    </rPh>
    <rPh sb="20" eb="22">
      <t>シュウリョウ</t>
    </rPh>
    <rPh sb="29" eb="31">
      <t>サクセイ</t>
    </rPh>
    <rPh sb="37" eb="39">
      <t>シカク</t>
    </rPh>
    <rPh sb="39" eb="41">
      <t>コウシン</t>
    </rPh>
    <rPh sb="41" eb="43">
      <t>ヨテイ</t>
    </rPh>
    <rPh sb="46" eb="47">
      <t>ネン</t>
    </rPh>
    <rPh sb="48" eb="49">
      <t>ガツ</t>
    </rPh>
    <phoneticPr fontId="2"/>
  </si>
  <si>
    <t>ジョブカード作成アドバイザー</t>
    <rPh sb="6" eb="8">
      <t>サクセイ</t>
    </rPh>
    <phoneticPr fontId="2"/>
  </si>
  <si>
    <t>12月</t>
    <rPh sb="2" eb="3">
      <t>ガツ</t>
    </rPh>
    <phoneticPr fontId="2"/>
  </si>
  <si>
    <t>↑２０文字以内で設定（全角・半角ともに）</t>
    <phoneticPr fontId="2"/>
  </si>
  <si>
    <t>-</t>
  </si>
  <si>
    <t>＊</t>
  </si>
  <si>
    <t>修了式</t>
    <rPh sb="0" eb="2">
      <t>シュウリョウ</t>
    </rPh>
    <rPh sb="2" eb="3">
      <t>シキ</t>
    </rPh>
    <phoneticPr fontId="2"/>
  </si>
  <si>
    <t>訓練日数：180時間以上（学科＋実技）、12～24時間（就職支援）、その他：6時間（入校式・修了式各3時間）</t>
    <rPh sb="0" eb="2">
      <t>クンレン</t>
    </rPh>
    <rPh sb="2" eb="4">
      <t>ニッスウ</t>
    </rPh>
    <rPh sb="8" eb="12">
      <t>ジカンイジョウ</t>
    </rPh>
    <rPh sb="13" eb="15">
      <t>ガッカ</t>
    </rPh>
    <rPh sb="16" eb="18">
      <t>ジツギ</t>
    </rPh>
    <rPh sb="25" eb="27">
      <t>ジカン</t>
    </rPh>
    <rPh sb="28" eb="30">
      <t>シュウショク</t>
    </rPh>
    <rPh sb="30" eb="32">
      <t>シエン</t>
    </rPh>
    <rPh sb="36" eb="37">
      <t>タ</t>
    </rPh>
    <rPh sb="39" eb="41">
      <t>ジカン</t>
    </rPh>
    <rPh sb="42" eb="44">
      <t>ニュウコウ</t>
    </rPh>
    <rPh sb="44" eb="45">
      <t>シキ</t>
    </rPh>
    <rPh sb="46" eb="48">
      <t>シュウリョウ</t>
    </rPh>
    <rPh sb="48" eb="49">
      <t>シキ</t>
    </rPh>
    <rPh sb="49" eb="50">
      <t>カク</t>
    </rPh>
    <rPh sb="51" eb="53">
      <t>ジカン</t>
    </rPh>
    <phoneticPr fontId="2"/>
  </si>
  <si>
    <t>９　女性向け委託訓練（3ヶ月コース）　月別訓練カリキュラム</t>
    <rPh sb="2" eb="5">
      <t>ジョセイム</t>
    </rPh>
    <rPh sb="6" eb="10">
      <t>イタククンレン</t>
    </rPh>
    <rPh sb="13" eb="14">
      <t>ゲツ</t>
    </rPh>
    <rPh sb="19" eb="21">
      <t>ツキベツ</t>
    </rPh>
    <rPh sb="21" eb="23">
      <t>クンレン</t>
    </rPh>
    <phoneticPr fontId="2"/>
  </si>
  <si>
    <t>９　女性向け委託訓練（3ヶ月コース）　月別訓練カリキュラム</t>
    <rPh sb="2" eb="4">
      <t>ジョセイ</t>
    </rPh>
    <rPh sb="4" eb="5">
      <t>ム</t>
    </rPh>
    <rPh sb="6" eb="8">
      <t>イタク</t>
    </rPh>
    <rPh sb="8" eb="10">
      <t>クンレン</t>
    </rPh>
    <rPh sb="13" eb="14">
      <t>ゲツ</t>
    </rPh>
    <rPh sb="19" eb="21">
      <t>ツキベツ</t>
    </rPh>
    <rPh sb="21" eb="23">
      <t>クンレン</t>
    </rPh>
    <phoneticPr fontId="2"/>
  </si>
  <si>
    <t>女性向け委託訓練（3か月コース）</t>
    <rPh sb="0" eb="2">
      <t>ジョセイ</t>
    </rPh>
    <rPh sb="2" eb="3">
      <t>ム</t>
    </rPh>
    <rPh sb="4" eb="6">
      <t>イタク</t>
    </rPh>
    <rPh sb="6" eb="8">
      <t>クンレン</t>
    </rPh>
    <rPh sb="11" eb="12">
      <t>ゲツ</t>
    </rPh>
    <phoneticPr fontId="2"/>
  </si>
  <si>
    <t>子育て中の女性の再就職に配慮した点</t>
    <rPh sb="0" eb="2">
      <t>コソダ</t>
    </rPh>
    <rPh sb="3" eb="4">
      <t>チュウ</t>
    </rPh>
    <rPh sb="5" eb="7">
      <t>ジョセイ</t>
    </rPh>
    <rPh sb="8" eb="9">
      <t>サイ</t>
    </rPh>
    <rPh sb="9" eb="11">
      <t>シュウショク</t>
    </rPh>
    <rPh sb="12" eb="14">
      <t>ハイリョ</t>
    </rPh>
    <rPh sb="16" eb="17">
      <t>テン</t>
    </rPh>
    <phoneticPr fontId="2"/>
  </si>
  <si>
    <t>訓練時間：180時間以上（学科＋実技）</t>
    <rPh sb="0" eb="2">
      <t>クンレン</t>
    </rPh>
    <rPh sb="2" eb="4">
      <t>ジカン</t>
    </rPh>
    <rPh sb="8" eb="10">
      <t>ジカン</t>
    </rPh>
    <rPh sb="10" eb="12">
      <t>イジョウ</t>
    </rPh>
    <rPh sb="13" eb="15">
      <t>ガッカ</t>
    </rPh>
    <rPh sb="16" eb="18">
      <t>ジツギ</t>
    </rPh>
    <phoneticPr fontId="2"/>
  </si>
  <si>
    <t>≪女性向け委託訓練（3か月コース）≫</t>
    <rPh sb="1" eb="4">
      <t>ジョセイム</t>
    </rPh>
    <rPh sb="5" eb="9">
      <t>イタククンレン</t>
    </rPh>
    <rPh sb="12" eb="13">
      <t>ゲツ</t>
    </rPh>
    <phoneticPr fontId="2"/>
  </si>
  <si>
    <t>受託申込書</t>
    <rPh sb="0" eb="2">
      <t>ジュタク</t>
    </rPh>
    <rPh sb="2" eb="5">
      <t>モウシコミショ</t>
    </rPh>
    <phoneticPr fontId="2"/>
  </si>
  <si>
    <t>就職支援において子育て中の女性に配慮した点</t>
    <rPh sb="0" eb="2">
      <t>シュウショク</t>
    </rPh>
    <rPh sb="2" eb="4">
      <t>シエン</t>
    </rPh>
    <rPh sb="8" eb="10">
      <t>コソダ</t>
    </rPh>
    <rPh sb="11" eb="12">
      <t>チュウ</t>
    </rPh>
    <rPh sb="13" eb="15">
      <t>ジョセイ</t>
    </rPh>
    <rPh sb="16" eb="18">
      <t>ハイリョ</t>
    </rPh>
    <rPh sb="20" eb="21">
      <t>テン</t>
    </rPh>
    <phoneticPr fontId="2"/>
  </si>
  <si>
    <t>１ヶ月
１人当たりの基本的経費（円）</t>
    <rPh sb="2" eb="3">
      <t>ゲツ</t>
    </rPh>
    <rPh sb="4" eb="6">
      <t>ヒトリ</t>
    </rPh>
    <rPh sb="6" eb="7">
      <t>ア</t>
    </rPh>
    <rPh sb="10" eb="13">
      <t>キホンテキ</t>
    </rPh>
    <rPh sb="13" eb="15">
      <t>ケイヒ</t>
    </rPh>
    <rPh sb="16" eb="17">
      <t>エン</t>
    </rPh>
    <phoneticPr fontId="2"/>
  </si>
  <si>
    <t>１ヶ月
１人当たりの訓練単価（円）</t>
    <rPh sb="2" eb="3">
      <t>ゲツ</t>
    </rPh>
    <rPh sb="4" eb="6">
      <t>ヒトリ</t>
    </rPh>
    <rPh sb="6" eb="7">
      <t>ア</t>
    </rPh>
    <rPh sb="10" eb="12">
      <t>クンレン</t>
    </rPh>
    <rPh sb="12" eb="14">
      <t>タンカ</t>
    </rPh>
    <rPh sb="15" eb="16">
      <t>エン</t>
    </rPh>
    <phoneticPr fontId="2"/>
  </si>
  <si>
    <t>合計</t>
    <rPh sb="0" eb="2">
      <t>ゴウケイ</t>
    </rPh>
    <phoneticPr fontId="2"/>
  </si>
  <si>
    <t>基本的経費</t>
    <rPh sb="0" eb="3">
      <t>キホンテキ</t>
    </rPh>
    <rPh sb="3" eb="5">
      <t>ケイヒ</t>
    </rPh>
    <phoneticPr fontId="2"/>
  </si>
  <si>
    <t>訓練単価</t>
    <rPh sb="0" eb="2">
      <t>クンレン</t>
    </rPh>
    <rPh sb="2" eb="4">
      <t>タンカ</t>
    </rPh>
    <phoneticPr fontId="2"/>
  </si>
  <si>
    <t>１０　女性向け委託訓練使用予定テキスト</t>
    <rPh sb="3" eb="5">
      <t>ジョセイ</t>
    </rPh>
    <rPh sb="5" eb="6">
      <t>ム</t>
    </rPh>
    <rPh sb="7" eb="9">
      <t>イタク</t>
    </rPh>
    <rPh sb="9" eb="11">
      <t>クンレン</t>
    </rPh>
    <rPh sb="11" eb="13">
      <t>シヨウ</t>
    </rPh>
    <rPh sb="13" eb="15">
      <t>ヨテイ</t>
    </rPh>
    <phoneticPr fontId="2"/>
  </si>
  <si>
    <t>ジョブ･カードの作成</t>
    <rPh sb="8" eb="10">
      <t>サクセイ</t>
    </rPh>
    <phoneticPr fontId="2"/>
  </si>
  <si>
    <t>ジョブ・カードの作成、</t>
    <rPh sb="8" eb="10">
      <t>サクセイ</t>
    </rPh>
    <phoneticPr fontId="2"/>
  </si>
  <si>
    <t>ジョブ・カードを活用したｷｬﾘｱｺﾝｻﾙﾃｨﾝｸﾞ、能力評価</t>
    <rPh sb="8" eb="10">
      <t>カツヨウ</t>
    </rPh>
    <rPh sb="26" eb="28">
      <t>ノウリョク</t>
    </rPh>
    <rPh sb="28" eb="30">
      <t>ヒョウカ</t>
    </rPh>
    <phoneticPr fontId="2"/>
  </si>
  <si>
    <t>３０入力表（女性向け）</t>
    <rPh sb="2" eb="4">
      <t>ニュウリョク</t>
    </rPh>
    <rPh sb="4" eb="5">
      <t>ヒョウ</t>
    </rPh>
    <rPh sb="6" eb="8">
      <t>ジョセイ</t>
    </rPh>
    <rPh sb="8" eb="9">
      <t>ム</t>
    </rPh>
    <phoneticPr fontId="2"/>
  </si>
  <si>
    <t>平成３０年度　女性向け委託訓練（３ヶ月コース）受託申込書（提案書）</t>
    <rPh sb="0" eb="2">
      <t>ヘイセイ</t>
    </rPh>
    <rPh sb="4" eb="6">
      <t>ネンド</t>
    </rPh>
    <rPh sb="7" eb="10">
      <t>ジョセイム</t>
    </rPh>
    <rPh sb="11" eb="15">
      <t>イタククンレン</t>
    </rPh>
    <rPh sb="18" eb="19">
      <t>ゲツ</t>
    </rPh>
    <rPh sb="23" eb="25">
      <t>ジュタク</t>
    </rPh>
    <rPh sb="25" eb="28">
      <t>モウシコミショ</t>
    </rPh>
    <rPh sb="29" eb="32">
      <t>テイアンショ</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</si>
</sst>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176" formatCode="_ #,##0;[Red]_ \-#,##0"/>
    <numFmt numFmtId="177" formatCode="[&lt;=99999999]####\-####;\(00\)\ ####\-####"/>
    <numFmt numFmtId="178" formatCode="0.00_ "/>
    <numFmt numFmtId="179" formatCode="0.0_);[Red]\(0.0\)"/>
    <numFmt numFmtId="180" formatCode="0.0_ "/>
    <numFmt numFmtId="181" formatCode="#,##0.00_ "/>
    <numFmt numFmtId="182" formatCode="0_ "/>
    <numFmt numFmtId="183" formatCode="0_);[Red]\(0\)"/>
    <numFmt numFmtId="184" formatCode="#,##0;&quot;△ &quot;#,##0"/>
    <numFmt numFmtId="185" formatCode="d"/>
    <numFmt numFmtId="186" formatCode="aaa"/>
    <numFmt numFmtId="187" formatCode="m&quot;月&quot;"/>
    <numFmt numFmtId="188" formatCode="&quot;×    &quot;#,##0"/>
    <numFmt numFmtId="189" formatCode="#\ &quot;人用&quot;"/>
    <numFmt numFmtId="190" formatCode="&quot;W :  &quot;#,##0"/>
    <numFmt numFmtId="191" formatCode="&quot;D :  &quot;#,##0"/>
    <numFmt numFmtId="192" formatCode="&quot;H :  &quot;#,##0"/>
    <numFmt numFmtId="193" formatCode="[&lt;=999]000;[&lt;=9999]000\-00;000\-0000"/>
    <numFmt numFmtId="194" formatCode="#\ &quot;時間&quot;"/>
  </numFmts>
  <fonts count="38">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1"/>
      <name val="ＭＳ Ｐゴシック"/>
      <family val="3"/>
      <charset val="128"/>
    </font>
    <font>
      <b/>
      <sz val="12"/>
      <name val="ＭＳ Ｐゴシック"/>
      <family val="3"/>
      <charset val="128"/>
    </font>
    <font>
      <sz val="12"/>
      <name val="ＭＳ Ｐゴシック"/>
      <family val="3"/>
      <charset val="128"/>
    </font>
    <font>
      <sz val="10"/>
      <name val="ＭＳ Ｐゴシック"/>
      <family val="3"/>
      <charset val="128"/>
    </font>
    <font>
      <sz val="11"/>
      <name val="ＭＳ Ｐゴシック"/>
      <family val="3"/>
      <charset val="128"/>
    </font>
    <font>
      <b/>
      <sz val="11"/>
      <color indexed="10"/>
      <name val="ＭＳ Ｐゴシック"/>
      <family val="3"/>
      <charset val="128"/>
    </font>
    <font>
      <sz val="8"/>
      <name val="ＭＳ Ｐゴシック"/>
      <family val="3"/>
      <charset val="128"/>
    </font>
    <font>
      <sz val="7"/>
      <name val="ＭＳ Ｐゴシック"/>
      <family val="3"/>
      <charset val="128"/>
    </font>
    <font>
      <sz val="9"/>
      <name val="ＭＳ Ｐゴシック"/>
      <family val="3"/>
      <charset val="128"/>
    </font>
    <font>
      <b/>
      <sz val="20"/>
      <name val="ＭＳ Ｐゴシック"/>
      <family val="3"/>
      <charset val="128"/>
    </font>
    <font>
      <sz val="11"/>
      <color indexed="10"/>
      <name val="ＭＳ Ｐゴシック"/>
      <family val="3"/>
      <charset val="128"/>
    </font>
    <font>
      <sz val="10"/>
      <color indexed="10"/>
      <name val="ＭＳ Ｐゴシック"/>
      <family val="3"/>
      <charset val="128"/>
    </font>
    <font>
      <sz val="9"/>
      <color indexed="10"/>
      <name val="ＭＳ Ｐゴシック"/>
      <family val="3"/>
      <charset val="128"/>
    </font>
    <font>
      <b/>
      <sz val="14"/>
      <color indexed="10"/>
      <name val="ＭＳ Ｐゴシック"/>
      <family val="3"/>
      <charset val="128"/>
    </font>
    <font>
      <u val="double"/>
      <sz val="11"/>
      <name val="ＭＳ Ｐゴシック"/>
      <family val="3"/>
      <charset val="128"/>
    </font>
    <font>
      <u/>
      <sz val="11"/>
      <name val="ＭＳ Ｐゴシック"/>
      <family val="3"/>
      <charset val="128"/>
    </font>
    <font>
      <b/>
      <sz val="11"/>
      <color indexed="14"/>
      <name val="ＭＳ Ｐゴシック"/>
      <family val="3"/>
      <charset val="128"/>
    </font>
    <font>
      <sz val="11"/>
      <color indexed="14"/>
      <name val="ＭＳ Ｐゴシック"/>
      <family val="3"/>
      <charset val="128"/>
    </font>
    <font>
      <sz val="18"/>
      <name val="HG創英角ｺﾞｼｯｸUB"/>
      <family val="3"/>
      <charset val="128"/>
    </font>
    <font>
      <b/>
      <sz val="12"/>
      <name val="ＭＳ ゴシック"/>
      <family val="3"/>
      <charset val="128"/>
    </font>
    <font>
      <b/>
      <sz val="14"/>
      <name val="ＭＳ ゴシック"/>
      <family val="3"/>
      <charset val="128"/>
    </font>
    <font>
      <sz val="11"/>
      <name val="ＭＳ Ｐ明朝"/>
      <family val="1"/>
      <charset val="128"/>
    </font>
    <font>
      <u/>
      <sz val="11"/>
      <name val="ＭＳ Ｐ明朝"/>
      <family val="1"/>
      <charset val="128"/>
    </font>
    <font>
      <b/>
      <u/>
      <sz val="11"/>
      <name val="ＭＳ Ｐ明朝"/>
      <family val="1"/>
      <charset val="128"/>
    </font>
    <font>
      <sz val="8"/>
      <color indexed="81"/>
      <name val="ＭＳ Ｐゴシック"/>
      <family val="3"/>
      <charset val="128"/>
    </font>
    <font>
      <sz val="24"/>
      <name val="ＭＳ Ｐゴシック"/>
      <family val="3"/>
      <charset val="128"/>
    </font>
    <font>
      <sz val="9"/>
      <color indexed="81"/>
      <name val="ＭＳ Ｐゴシック"/>
      <family val="3"/>
      <charset val="128"/>
    </font>
    <font>
      <b/>
      <u/>
      <sz val="14"/>
      <color indexed="10"/>
      <name val="ＭＳ Ｐゴシック"/>
      <family val="3"/>
      <charset val="128"/>
    </font>
    <font>
      <sz val="10"/>
      <name val="ＭＳ Ｐ明朝"/>
      <family val="1"/>
      <charset val="128"/>
    </font>
    <font>
      <b/>
      <sz val="9"/>
      <color indexed="81"/>
      <name val="ＭＳ Ｐゴシック"/>
      <family val="3"/>
      <charset val="128"/>
    </font>
    <font>
      <b/>
      <sz val="10"/>
      <color indexed="81"/>
      <name val="ＭＳ Ｐゴシック"/>
      <family val="3"/>
      <charset val="128"/>
    </font>
    <font>
      <sz val="11"/>
      <color theme="0"/>
      <name val="ＭＳ Ｐゴシック"/>
      <family val="3"/>
      <charset val="128"/>
    </font>
    <font>
      <sz val="10"/>
      <color indexed="81"/>
      <name val="ＭＳ Ｐゴシック"/>
      <family val="3"/>
      <charset val="128"/>
    </font>
  </fonts>
  <fills count="15">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indexed="46"/>
        <bgColor indexed="64"/>
      </patternFill>
    </fill>
    <fill>
      <patternFill patternType="solid">
        <fgColor indexed="41"/>
        <bgColor indexed="64"/>
      </patternFill>
    </fill>
    <fill>
      <patternFill patternType="solid">
        <fgColor indexed="65"/>
        <bgColor indexed="64"/>
      </patternFill>
    </fill>
    <fill>
      <patternFill patternType="gray125">
        <bgColor indexed="41"/>
      </patternFill>
    </fill>
    <fill>
      <patternFill patternType="gray0625"/>
    </fill>
    <fill>
      <patternFill patternType="solid">
        <fgColor indexed="45"/>
        <bgColor indexed="64"/>
      </patternFill>
    </fill>
    <fill>
      <patternFill patternType="solid">
        <fgColor indexed="13"/>
        <bgColor indexed="64"/>
      </patternFill>
    </fill>
    <fill>
      <patternFill patternType="solid">
        <fgColor theme="0"/>
        <bgColor indexed="64"/>
      </patternFill>
    </fill>
    <fill>
      <patternFill patternType="solid">
        <fgColor rgb="FFCCFFCC"/>
        <bgColor indexed="64"/>
      </patternFill>
    </fill>
    <fill>
      <patternFill patternType="solid">
        <fgColor rgb="FFCCFFFF"/>
        <bgColor indexed="64"/>
      </patternFill>
    </fill>
    <fill>
      <patternFill patternType="solid">
        <fgColor rgb="FFFFFF00"/>
        <bgColor indexed="64"/>
      </patternFill>
    </fill>
  </fills>
  <borders count="347">
    <border>
      <left/>
      <right/>
      <top/>
      <bottom/>
      <diagonal/>
    </border>
    <border>
      <left style="thin">
        <color indexed="64"/>
      </left>
      <right style="medium">
        <color indexed="64"/>
      </right>
      <top style="thin">
        <color indexed="64"/>
      </top>
      <bottom/>
      <diagonal/>
    </border>
    <border>
      <left/>
      <right/>
      <top/>
      <bottom style="medium">
        <color indexed="64"/>
      </bottom>
      <diagonal/>
    </border>
    <border>
      <left/>
      <right/>
      <top/>
      <bottom style="thin">
        <color indexed="64"/>
      </bottom>
      <diagonal/>
    </border>
    <border>
      <left style="medium">
        <color indexed="64"/>
      </left>
      <right/>
      <top/>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thin">
        <color indexed="64"/>
      </left>
      <right style="thin">
        <color indexed="64"/>
      </right>
      <top style="thin">
        <color indexed="64"/>
      </top>
      <bottom/>
      <diagonal/>
    </border>
    <border>
      <left/>
      <right style="medium">
        <color indexed="64"/>
      </right>
      <top/>
      <bottom style="thin">
        <color indexed="64"/>
      </bottom>
      <diagonal/>
    </border>
    <border>
      <left/>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top/>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style="medium">
        <color indexed="8"/>
      </right>
      <top style="medium">
        <color indexed="8"/>
      </top>
      <bottom/>
      <diagonal/>
    </border>
    <border>
      <left style="thin">
        <color indexed="8"/>
      </left>
      <right style="medium">
        <color indexed="8"/>
      </right>
      <top/>
      <bottom style="medium">
        <color indexed="8"/>
      </bottom>
      <diagonal/>
    </border>
    <border>
      <left/>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right/>
      <top style="hair">
        <color indexed="64"/>
      </top>
      <bottom style="hair">
        <color indexed="64"/>
      </bottom>
      <diagonal/>
    </border>
    <border>
      <left/>
      <right/>
      <top style="thin">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thin">
        <color indexed="64"/>
      </top>
      <bottom/>
      <diagonal/>
    </border>
    <border>
      <left/>
      <right/>
      <top style="hair">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double">
        <color indexed="10"/>
      </top>
      <bottom style="double">
        <color indexed="64"/>
      </bottom>
      <diagonal/>
    </border>
    <border>
      <left style="thin">
        <color indexed="64"/>
      </left>
      <right style="double">
        <color indexed="64"/>
      </right>
      <top style="double">
        <color indexed="10"/>
      </top>
      <bottom style="double">
        <color indexed="64"/>
      </bottom>
      <diagonal/>
    </border>
    <border>
      <left/>
      <right style="thin">
        <color indexed="64"/>
      </right>
      <top style="double">
        <color indexed="10"/>
      </top>
      <bottom style="double">
        <color indexed="64"/>
      </bottom>
      <diagonal/>
    </border>
    <border>
      <left/>
      <right style="medium">
        <color indexed="64"/>
      </right>
      <top style="thin">
        <color indexed="64"/>
      </top>
      <bottom style="thin">
        <color indexed="64"/>
      </bottom>
      <diagonal/>
    </border>
    <border>
      <left style="thin">
        <color indexed="64"/>
      </left>
      <right/>
      <top style="medium">
        <color indexed="64"/>
      </top>
      <bottom/>
      <diagonal/>
    </border>
    <border>
      <left style="medium">
        <color indexed="64"/>
      </left>
      <right/>
      <top style="thin">
        <color indexed="64"/>
      </top>
      <bottom/>
      <diagonal/>
    </border>
    <border>
      <left/>
      <right style="thin">
        <color indexed="64"/>
      </right>
      <top style="thin">
        <color indexed="64"/>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right style="medium">
        <color indexed="64"/>
      </right>
      <top style="thin">
        <color indexed="64"/>
      </top>
      <bottom style="hair">
        <color indexed="64"/>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right style="medium">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hair">
        <color indexed="64"/>
      </top>
      <bottom style="thin">
        <color indexed="64"/>
      </bottom>
      <diagonal/>
    </border>
    <border>
      <left style="medium">
        <color indexed="64"/>
      </left>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right style="thin">
        <color indexed="64"/>
      </right>
      <top style="thin">
        <color indexed="64"/>
      </top>
      <bottom/>
      <diagonal/>
    </border>
    <border>
      <left style="thin">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bottom style="medium">
        <color indexed="64"/>
      </bottom>
      <diagonal/>
    </border>
    <border>
      <left/>
      <right style="dashed">
        <color indexed="64"/>
      </right>
      <top style="thin">
        <color indexed="64"/>
      </top>
      <bottom/>
      <diagonal/>
    </border>
    <border>
      <left style="thin">
        <color indexed="64"/>
      </left>
      <right style="dashed">
        <color indexed="64"/>
      </right>
      <top style="thin">
        <color indexed="64"/>
      </top>
      <bottom/>
      <diagonal/>
    </border>
    <border>
      <left style="medium">
        <color indexed="64"/>
      </left>
      <right style="medium">
        <color indexed="64"/>
      </right>
      <top/>
      <bottom style="thin">
        <color indexed="64"/>
      </bottom>
      <diagonal/>
    </border>
    <border>
      <left/>
      <right style="medium">
        <color indexed="64"/>
      </right>
      <top style="medium">
        <color indexed="64"/>
      </top>
      <bottom style="thin">
        <color indexed="64"/>
      </bottom>
      <diagonal/>
    </border>
    <border>
      <left style="hair">
        <color indexed="64"/>
      </left>
      <right style="medium">
        <color indexed="64"/>
      </right>
      <top style="medium">
        <color indexed="64"/>
      </top>
      <bottom style="medium">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medium">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thin">
        <color indexed="64"/>
      </top>
      <bottom style="medium">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bottom/>
      <diagonal/>
    </border>
    <border>
      <left style="hair">
        <color indexed="64"/>
      </left>
      <right style="hair">
        <color indexed="64"/>
      </right>
      <top style="medium">
        <color indexed="64"/>
      </top>
      <bottom style="thin">
        <color indexed="64"/>
      </bottom>
      <diagonal/>
    </border>
    <border>
      <left style="hair">
        <color indexed="64"/>
      </left>
      <right style="hair">
        <color indexed="64"/>
      </right>
      <top/>
      <bottom style="thin">
        <color indexed="64"/>
      </bottom>
      <diagonal/>
    </border>
    <border>
      <left/>
      <right/>
      <top style="medium">
        <color indexed="64"/>
      </top>
      <bottom style="hair">
        <color indexed="64"/>
      </bottom>
      <diagonal/>
    </border>
    <border>
      <left/>
      <right style="hair">
        <color indexed="64"/>
      </right>
      <top/>
      <bottom style="thin">
        <color indexed="64"/>
      </bottom>
      <diagonal/>
    </border>
    <border>
      <left/>
      <right style="thin">
        <color indexed="64"/>
      </right>
      <top style="medium">
        <color indexed="64"/>
      </top>
      <bottom style="hair">
        <color indexed="64"/>
      </bottom>
      <diagonal/>
    </border>
    <border>
      <left/>
      <right/>
      <top style="medium">
        <color indexed="64"/>
      </top>
      <bottom style="thin">
        <color indexed="64"/>
      </bottom>
      <diagonal/>
    </border>
    <border>
      <left style="medium">
        <color indexed="64"/>
      </left>
      <right style="hair">
        <color indexed="64"/>
      </right>
      <top style="thin">
        <color indexed="64"/>
      </top>
      <bottom/>
      <diagonal/>
    </border>
    <border>
      <left/>
      <right style="thin">
        <color indexed="64"/>
      </right>
      <top style="double">
        <color indexed="64"/>
      </top>
      <bottom style="thin">
        <color indexed="64"/>
      </bottom>
      <diagonal/>
    </border>
    <border>
      <left style="hair">
        <color indexed="64"/>
      </left>
      <right/>
      <top style="medium">
        <color indexed="64"/>
      </top>
      <bottom style="thin">
        <color indexed="64"/>
      </bottom>
      <diagonal/>
    </border>
    <border>
      <left/>
      <right/>
      <top style="double">
        <color indexed="64"/>
      </top>
      <bottom/>
      <diagonal/>
    </border>
    <border>
      <left/>
      <right style="thin">
        <color indexed="64"/>
      </right>
      <top style="thin">
        <color indexed="64"/>
      </top>
      <bottom style="double">
        <color indexed="64"/>
      </bottom>
      <diagonal/>
    </border>
    <border>
      <left/>
      <right/>
      <top style="double">
        <color indexed="64"/>
      </top>
      <bottom style="thin">
        <color indexed="64"/>
      </bottom>
      <diagonal/>
    </border>
    <border>
      <left/>
      <right/>
      <top style="double">
        <color indexed="10"/>
      </top>
      <bottom style="double">
        <color indexed="64"/>
      </bottom>
      <diagonal/>
    </border>
    <border>
      <left style="double">
        <color indexed="64"/>
      </left>
      <right style="thin">
        <color indexed="64"/>
      </right>
      <top style="double">
        <color indexed="64"/>
      </top>
      <bottom style="thin">
        <color indexed="64"/>
      </bottom>
      <diagonal/>
    </border>
    <border>
      <left style="thin">
        <color indexed="64"/>
      </left>
      <right style="dotted">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tted">
        <color indexed="64"/>
      </right>
      <top style="thin">
        <color indexed="64"/>
      </top>
      <bottom style="double">
        <color indexed="64"/>
      </bottom>
      <diagonal/>
    </border>
    <border>
      <left/>
      <right/>
      <top style="thin">
        <color indexed="64"/>
      </top>
      <bottom style="double">
        <color indexed="64"/>
      </bottom>
      <diagonal/>
    </border>
    <border>
      <left style="dotted">
        <color indexed="64"/>
      </left>
      <right style="dotted">
        <color indexed="64"/>
      </right>
      <top style="thin">
        <color indexed="64"/>
      </top>
      <bottom style="double">
        <color indexed="64"/>
      </bottom>
      <diagonal/>
    </border>
    <border>
      <left style="dotted">
        <color indexed="64"/>
      </left>
      <right style="dotted">
        <color indexed="64"/>
      </right>
      <top style="double">
        <color indexed="64"/>
      </top>
      <bottom style="thin">
        <color indexed="64"/>
      </bottom>
      <diagonal/>
    </border>
    <border>
      <left/>
      <right style="double">
        <color indexed="64"/>
      </right>
      <top style="thin">
        <color indexed="64"/>
      </top>
      <bottom style="double">
        <color indexed="64"/>
      </bottom>
      <diagonal/>
    </border>
    <border>
      <left/>
      <right style="double">
        <color indexed="64"/>
      </right>
      <top style="double">
        <color indexed="64"/>
      </top>
      <bottom style="thin">
        <color indexed="64"/>
      </bottom>
      <diagonal/>
    </border>
    <border>
      <left style="thin">
        <color indexed="64"/>
      </left>
      <right/>
      <top style="thin">
        <color indexed="64"/>
      </top>
      <bottom style="double">
        <color indexed="64"/>
      </bottom>
      <diagonal/>
    </border>
    <border>
      <left/>
      <right style="double">
        <color indexed="64"/>
      </right>
      <top style="double">
        <color indexed="10"/>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hair">
        <color indexed="64"/>
      </right>
      <top style="thin">
        <color indexed="64"/>
      </top>
      <bottom/>
      <diagonal/>
    </border>
    <border>
      <left style="medium">
        <color indexed="64"/>
      </left>
      <right/>
      <top/>
      <bottom style="medium">
        <color indexed="64"/>
      </bottom>
      <diagonal/>
    </border>
    <border>
      <left style="thin">
        <color indexed="8"/>
      </left>
      <right style="thin">
        <color indexed="8"/>
      </right>
      <top style="thin">
        <color indexed="8"/>
      </top>
      <bottom style="thin">
        <color indexed="8"/>
      </bottom>
      <diagonal/>
    </border>
    <border>
      <left/>
      <right style="thin">
        <color indexed="64"/>
      </right>
      <top style="double">
        <color indexed="10"/>
      </top>
      <bottom style="thin">
        <color indexed="64"/>
      </bottom>
      <diagonal/>
    </border>
    <border>
      <left style="thin">
        <color indexed="64"/>
      </left>
      <right/>
      <top style="double">
        <color indexed="10"/>
      </top>
      <bottom style="thin">
        <color indexed="64"/>
      </bottom>
      <diagonal/>
    </border>
    <border>
      <left style="dotted">
        <color indexed="64"/>
      </left>
      <right style="dotted">
        <color indexed="64"/>
      </right>
      <top style="double">
        <color indexed="10"/>
      </top>
      <bottom style="thin">
        <color indexed="64"/>
      </bottom>
      <diagonal/>
    </border>
    <border>
      <left style="thin">
        <color indexed="64"/>
      </left>
      <right style="thin">
        <color indexed="64"/>
      </right>
      <top style="double">
        <color indexed="10"/>
      </top>
      <bottom style="thin">
        <color indexed="64"/>
      </bottom>
      <diagonal/>
    </border>
    <border>
      <left style="thin">
        <color indexed="64"/>
      </left>
      <right style="dotted">
        <color indexed="64"/>
      </right>
      <top style="double">
        <color indexed="10"/>
      </top>
      <bottom style="thin">
        <color indexed="64"/>
      </bottom>
      <diagonal/>
    </border>
    <border>
      <left style="dotted">
        <color indexed="64"/>
      </left>
      <right style="double">
        <color indexed="10"/>
      </right>
      <top style="double">
        <color indexed="10"/>
      </top>
      <bottom style="thin">
        <color indexed="64"/>
      </bottom>
      <diagonal/>
    </border>
    <border>
      <left style="double">
        <color indexed="10"/>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uble">
        <color indexed="10"/>
      </right>
      <top style="thin">
        <color indexed="64"/>
      </top>
      <bottom style="thin">
        <color indexed="64"/>
      </bottom>
      <diagonal/>
    </border>
    <border>
      <left style="double">
        <color indexed="10"/>
      </left>
      <right style="thin">
        <color indexed="64"/>
      </right>
      <top style="thin">
        <color indexed="64"/>
      </top>
      <bottom style="double">
        <color indexed="10"/>
      </bottom>
      <diagonal/>
    </border>
    <border>
      <left/>
      <right style="thin">
        <color indexed="64"/>
      </right>
      <top style="thin">
        <color indexed="64"/>
      </top>
      <bottom style="double">
        <color indexed="10"/>
      </bottom>
      <diagonal/>
    </border>
    <border>
      <left style="thin">
        <color indexed="64"/>
      </left>
      <right/>
      <top style="thin">
        <color indexed="64"/>
      </top>
      <bottom style="double">
        <color indexed="10"/>
      </bottom>
      <diagonal/>
    </border>
    <border>
      <left style="dotted">
        <color indexed="64"/>
      </left>
      <right style="dotted">
        <color indexed="64"/>
      </right>
      <top style="thin">
        <color indexed="64"/>
      </top>
      <bottom style="double">
        <color indexed="10"/>
      </bottom>
      <diagonal/>
    </border>
    <border>
      <left style="thin">
        <color indexed="64"/>
      </left>
      <right style="thin">
        <color indexed="64"/>
      </right>
      <top style="thin">
        <color indexed="64"/>
      </top>
      <bottom style="double">
        <color indexed="10"/>
      </bottom>
      <diagonal/>
    </border>
    <border>
      <left style="thin">
        <color indexed="64"/>
      </left>
      <right style="dotted">
        <color indexed="64"/>
      </right>
      <top style="thin">
        <color indexed="64"/>
      </top>
      <bottom style="double">
        <color indexed="10"/>
      </bottom>
      <diagonal/>
    </border>
    <border>
      <left style="dotted">
        <color indexed="64"/>
      </left>
      <right style="double">
        <color indexed="10"/>
      </right>
      <top style="thin">
        <color indexed="64"/>
      </top>
      <bottom style="double">
        <color indexed="10"/>
      </bottom>
      <diagonal/>
    </border>
    <border>
      <left style="thin">
        <color indexed="64"/>
      </left>
      <right style="double">
        <color indexed="10"/>
      </right>
      <top style="double">
        <color indexed="10"/>
      </top>
      <bottom/>
      <diagonal/>
    </border>
    <border>
      <left style="thin">
        <color indexed="64"/>
      </left>
      <right style="double">
        <color indexed="10"/>
      </right>
      <top/>
      <bottom/>
      <diagonal/>
    </border>
    <border>
      <left style="thin">
        <color indexed="64"/>
      </left>
      <right style="double">
        <color indexed="10"/>
      </right>
      <top/>
      <bottom style="double">
        <color indexed="10"/>
      </bottom>
      <diagonal/>
    </border>
    <border>
      <left style="thin">
        <color indexed="64"/>
      </left>
      <right style="medium">
        <color indexed="64"/>
      </right>
      <top/>
      <bottom style="medium">
        <color indexed="64"/>
      </bottom>
      <diagonal/>
    </border>
    <border>
      <left/>
      <right style="thin">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style="medium">
        <color indexed="64"/>
      </right>
      <top/>
      <bottom style="medium">
        <color indexed="64"/>
      </bottom>
      <diagonal/>
    </border>
    <border>
      <left style="double">
        <color indexed="10"/>
      </left>
      <right style="thin">
        <color indexed="64"/>
      </right>
      <top style="double">
        <color indexed="10"/>
      </top>
      <bottom style="thin">
        <color indexed="64"/>
      </bottom>
      <diagonal/>
    </border>
    <border>
      <left/>
      <right/>
      <top style="thin">
        <color indexed="64"/>
      </top>
      <bottom style="double">
        <color indexed="10"/>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double">
        <color indexed="10"/>
      </right>
      <top style="thin">
        <color indexed="64"/>
      </top>
      <bottom style="thin">
        <color indexed="64"/>
      </bottom>
      <diagonal/>
    </border>
    <border>
      <left style="thin">
        <color indexed="64"/>
      </left>
      <right style="double">
        <color indexed="10"/>
      </right>
      <top style="thin">
        <color indexed="64"/>
      </top>
      <bottom style="double">
        <color indexed="10"/>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dashed">
        <color indexed="64"/>
      </right>
      <top style="medium">
        <color indexed="64"/>
      </top>
      <bottom style="medium">
        <color indexed="64"/>
      </bottom>
      <diagonal/>
    </border>
    <border>
      <left style="medium">
        <color indexed="64"/>
      </left>
      <right style="dashed">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8"/>
      </left>
      <right style="thin">
        <color indexed="8"/>
      </right>
      <top/>
      <bottom style="medium">
        <color indexed="8"/>
      </bottom>
      <diagonal/>
    </border>
    <border>
      <left style="medium">
        <color indexed="64"/>
      </left>
      <right style="thin">
        <color indexed="8"/>
      </right>
      <top style="medium">
        <color indexed="64"/>
      </top>
      <bottom/>
      <diagonal/>
    </border>
    <border>
      <left style="thin">
        <color indexed="8"/>
      </left>
      <right style="thin">
        <color indexed="8"/>
      </right>
      <top style="medium">
        <color indexed="64"/>
      </top>
      <bottom/>
      <diagonal/>
    </border>
    <border>
      <left style="thin">
        <color indexed="8"/>
      </left>
      <right style="medium">
        <color indexed="64"/>
      </right>
      <top style="medium">
        <color indexed="64"/>
      </top>
      <bottom/>
      <diagonal/>
    </border>
    <border>
      <left style="thin">
        <color indexed="8"/>
      </left>
      <right style="thin">
        <color indexed="8"/>
      </right>
      <top style="double">
        <color indexed="10"/>
      </top>
      <bottom style="thin">
        <color indexed="8"/>
      </bottom>
      <diagonal/>
    </border>
    <border>
      <left style="double">
        <color indexed="10"/>
      </left>
      <right style="thin">
        <color indexed="8"/>
      </right>
      <top style="thin">
        <color indexed="8"/>
      </top>
      <bottom style="thin">
        <color indexed="8"/>
      </bottom>
      <diagonal/>
    </border>
    <border>
      <left style="thin">
        <color indexed="8"/>
      </left>
      <right style="double">
        <color indexed="10"/>
      </right>
      <top style="thin">
        <color indexed="8"/>
      </top>
      <bottom style="thin">
        <color indexed="8"/>
      </bottom>
      <diagonal/>
    </border>
    <border>
      <left style="double">
        <color indexed="10"/>
      </left>
      <right style="thin">
        <color indexed="8"/>
      </right>
      <top style="thin">
        <color indexed="8"/>
      </top>
      <bottom style="double">
        <color indexed="10"/>
      </bottom>
      <diagonal/>
    </border>
    <border>
      <left style="thin">
        <color indexed="8"/>
      </left>
      <right style="thin">
        <color indexed="8"/>
      </right>
      <top style="thin">
        <color indexed="8"/>
      </top>
      <bottom style="double">
        <color indexed="10"/>
      </bottom>
      <diagonal/>
    </border>
    <border>
      <left style="thin">
        <color indexed="8"/>
      </left>
      <right style="double">
        <color indexed="10"/>
      </right>
      <top style="thin">
        <color indexed="8"/>
      </top>
      <bottom style="double">
        <color indexed="10"/>
      </bottom>
      <diagonal/>
    </border>
    <border>
      <left style="thin">
        <color indexed="64"/>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dotted">
        <color indexed="64"/>
      </left>
      <right style="double">
        <color indexed="64"/>
      </right>
      <top style="thin">
        <color indexed="64"/>
      </top>
      <bottom style="double">
        <color indexed="10"/>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double">
        <color indexed="10"/>
      </right>
      <top/>
      <bottom style="thin">
        <color indexed="64"/>
      </bottom>
      <diagonal/>
    </border>
    <border>
      <left/>
      <right style="double">
        <color indexed="64"/>
      </right>
      <top style="thin">
        <color indexed="64"/>
      </top>
      <bottom style="thin">
        <color indexed="64"/>
      </bottom>
      <diagonal/>
    </border>
    <border>
      <left style="double">
        <color indexed="10"/>
      </left>
      <right style="thin">
        <color indexed="8"/>
      </right>
      <top style="double">
        <color indexed="10"/>
      </top>
      <bottom style="thin">
        <color indexed="8"/>
      </bottom>
      <diagonal/>
    </border>
    <border>
      <left style="double">
        <color indexed="64"/>
      </left>
      <right style="double">
        <color indexed="64"/>
      </right>
      <top style="double">
        <color indexed="64"/>
      </top>
      <bottom style="double">
        <color indexed="64"/>
      </bottom>
      <diagonal/>
    </border>
    <border>
      <left style="thin">
        <color indexed="8"/>
      </left>
      <right style="double">
        <color indexed="10"/>
      </right>
      <top style="double">
        <color indexed="10"/>
      </top>
      <bottom style="thin">
        <color indexed="8"/>
      </bottom>
      <diagonal/>
    </border>
    <border>
      <left style="hair">
        <color indexed="64"/>
      </left>
      <right/>
      <top style="hair">
        <color indexed="64"/>
      </top>
      <bottom style="thin">
        <color indexed="64"/>
      </bottom>
      <diagonal/>
    </border>
    <border>
      <left style="hair">
        <color indexed="64"/>
      </left>
      <right/>
      <top/>
      <bottom style="hair">
        <color indexed="64"/>
      </bottom>
      <diagonal/>
    </border>
    <border>
      <left style="thin">
        <color indexed="64"/>
      </left>
      <right/>
      <top style="double">
        <color indexed="10"/>
      </top>
      <bottom/>
      <diagonal/>
    </border>
    <border>
      <left style="thin">
        <color indexed="64"/>
      </left>
      <right style="double">
        <color indexed="64"/>
      </right>
      <top style="double">
        <color indexed="10"/>
      </top>
      <bottom/>
      <diagonal/>
    </border>
    <border>
      <left style="thin">
        <color indexed="64"/>
      </left>
      <right style="double">
        <color indexed="64"/>
      </right>
      <top style="double">
        <color indexed="10"/>
      </top>
      <bottom style="thin">
        <color indexed="64"/>
      </bottom>
      <diagonal/>
    </border>
    <border>
      <left/>
      <right style="double">
        <color indexed="64"/>
      </right>
      <top style="double">
        <color indexed="10"/>
      </top>
      <bottom style="thin">
        <color indexed="64"/>
      </bottom>
      <diagonal/>
    </border>
    <border>
      <left/>
      <right style="double">
        <color indexed="10"/>
      </right>
      <top style="thin">
        <color indexed="64"/>
      </top>
      <bottom style="thin">
        <color indexed="64"/>
      </bottom>
      <diagonal/>
    </border>
    <border>
      <left style="thin">
        <color indexed="64"/>
      </left>
      <right style="double">
        <color indexed="64"/>
      </right>
      <top style="thin">
        <color indexed="64"/>
      </top>
      <bottom/>
      <diagonal/>
    </border>
    <border>
      <left/>
      <right style="double">
        <color indexed="64"/>
      </right>
      <top style="thin">
        <color indexed="64"/>
      </top>
      <bottom/>
      <diagonal/>
    </border>
    <border>
      <left/>
      <right style="double">
        <color indexed="10"/>
      </right>
      <top style="thin">
        <color indexed="64"/>
      </top>
      <bottom/>
      <diagonal/>
    </border>
    <border>
      <left style="thin">
        <color indexed="64"/>
      </left>
      <right/>
      <top/>
      <bottom style="double">
        <color indexed="64"/>
      </bottom>
      <diagonal/>
    </border>
    <border>
      <left style="thin">
        <color indexed="64"/>
      </left>
      <right style="double">
        <color indexed="64"/>
      </right>
      <top/>
      <bottom style="double">
        <color indexed="64"/>
      </bottom>
      <diagonal/>
    </border>
    <border>
      <left style="thin">
        <color indexed="64"/>
      </left>
      <right style="thin">
        <color indexed="64"/>
      </right>
      <top/>
      <bottom style="double">
        <color indexed="64"/>
      </bottom>
      <diagonal/>
    </border>
    <border>
      <left/>
      <right style="double">
        <color indexed="64"/>
      </right>
      <top/>
      <bottom style="double">
        <color indexed="64"/>
      </bottom>
      <diagonal/>
    </border>
    <border>
      <left style="thin">
        <color indexed="64"/>
      </left>
      <right/>
      <top style="thin">
        <color indexed="64"/>
      </top>
      <bottom/>
      <diagonal/>
    </border>
    <border>
      <left style="thick">
        <color indexed="64"/>
      </left>
      <right/>
      <top style="thick">
        <color indexed="64"/>
      </top>
      <bottom style="thick">
        <color indexed="64"/>
      </bottom>
      <diagonal/>
    </border>
    <border>
      <left style="hair">
        <color indexed="64"/>
      </left>
      <right/>
      <top style="thin">
        <color indexed="64"/>
      </top>
      <bottom style="medium">
        <color indexed="64"/>
      </bottom>
      <diagonal/>
    </border>
    <border>
      <left style="thin">
        <color indexed="64"/>
      </left>
      <right style="double">
        <color indexed="10"/>
      </right>
      <top style="double">
        <color indexed="10"/>
      </top>
      <bottom style="thin">
        <color indexed="64"/>
      </bottom>
      <diagonal/>
    </border>
    <border>
      <left style="double">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double">
        <color indexed="10"/>
      </bottom>
      <diagonal/>
    </border>
    <border>
      <left style="thin">
        <color indexed="64"/>
      </left>
      <right style="medium">
        <color indexed="64"/>
      </right>
      <top style="thin">
        <color indexed="64"/>
      </top>
      <bottom style="double">
        <color indexed="10"/>
      </bottom>
      <diagonal/>
    </border>
    <border>
      <left style="thin">
        <color indexed="64"/>
      </left>
      <right/>
      <top style="double">
        <color indexed="64"/>
      </top>
      <bottom style="thin">
        <color indexed="64"/>
      </bottom>
      <diagonal/>
    </border>
    <border>
      <left style="dotted">
        <color indexed="64"/>
      </left>
      <right style="thin">
        <color indexed="64"/>
      </right>
      <top style="double">
        <color indexed="64"/>
      </top>
      <bottom style="thin">
        <color indexed="64"/>
      </bottom>
      <diagonal/>
    </border>
    <border>
      <left style="dotted">
        <color indexed="64"/>
      </left>
      <right style="double">
        <color indexed="64"/>
      </right>
      <top style="double">
        <color indexed="64"/>
      </top>
      <bottom style="thin">
        <color indexed="64"/>
      </bottom>
      <diagonal/>
    </border>
    <border>
      <left style="dotted">
        <color indexed="64"/>
      </left>
      <right style="double">
        <color indexed="64"/>
      </right>
      <top style="thin">
        <color indexed="64"/>
      </top>
      <bottom style="thin">
        <color indexed="64"/>
      </bottom>
      <diagonal/>
    </border>
    <border>
      <left style="thin">
        <color indexed="64"/>
      </left>
      <right/>
      <top style="double">
        <color indexed="10"/>
      </top>
      <bottom style="double">
        <color indexed="10"/>
      </bottom>
      <diagonal/>
    </border>
    <border>
      <left/>
      <right/>
      <top style="double">
        <color indexed="10"/>
      </top>
      <bottom style="double">
        <color indexed="10"/>
      </bottom>
      <diagonal/>
    </border>
    <border>
      <left style="thin">
        <color indexed="64"/>
      </left>
      <right style="medium">
        <color indexed="64"/>
      </right>
      <top style="double">
        <color indexed="10"/>
      </top>
      <bottom style="double">
        <color indexed="10"/>
      </bottom>
      <diagonal/>
    </border>
    <border>
      <left style="dashed">
        <color indexed="64"/>
      </left>
      <right/>
      <top style="thin">
        <color indexed="64"/>
      </top>
      <bottom/>
      <diagonal/>
    </border>
    <border>
      <left style="dashed">
        <color indexed="64"/>
      </left>
      <right/>
      <top style="medium">
        <color indexed="64"/>
      </top>
      <bottom style="medium">
        <color indexed="64"/>
      </bottom>
      <diagonal/>
    </border>
    <border>
      <left style="double">
        <color indexed="64"/>
      </left>
      <right style="medium">
        <color indexed="64"/>
      </right>
      <top style="double">
        <color indexed="64"/>
      </top>
      <bottom style="double">
        <color indexed="64"/>
      </bottom>
      <diagonal/>
    </border>
    <border>
      <left style="double">
        <color indexed="64"/>
      </left>
      <right style="medium">
        <color indexed="64"/>
      </right>
      <top style="double">
        <color indexed="64"/>
      </top>
      <bottom/>
      <diagonal/>
    </border>
    <border>
      <left style="thin">
        <color indexed="64"/>
      </left>
      <right style="double">
        <color indexed="64"/>
      </right>
      <top style="double">
        <color indexed="64"/>
      </top>
      <bottom/>
      <diagonal/>
    </border>
    <border>
      <left/>
      <right style="double">
        <color indexed="64"/>
      </right>
      <top style="double">
        <color indexed="64"/>
      </top>
      <bottom/>
      <diagonal/>
    </border>
    <border>
      <left style="double">
        <color indexed="10"/>
      </left>
      <right style="thin">
        <color indexed="64"/>
      </right>
      <top/>
      <bottom style="thin">
        <color indexed="64"/>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right style="double">
        <color indexed="10"/>
      </right>
      <top style="double">
        <color indexed="10"/>
      </top>
      <bottom style="thin">
        <color indexed="64"/>
      </bottom>
      <diagonal/>
    </border>
    <border>
      <left style="double">
        <color indexed="64"/>
      </left>
      <right style="thin">
        <color indexed="64"/>
      </right>
      <top style="double">
        <color indexed="10"/>
      </top>
      <bottom style="thin">
        <color indexed="64"/>
      </bottom>
      <diagonal/>
    </border>
    <border>
      <left style="thin">
        <color indexed="64"/>
      </left>
      <right style="double">
        <color indexed="64"/>
      </right>
      <top style="thin">
        <color indexed="64"/>
      </top>
      <bottom style="double">
        <color indexed="10"/>
      </bottom>
      <diagonal/>
    </border>
    <border>
      <left style="hair">
        <color indexed="64"/>
      </left>
      <right/>
      <top style="hair">
        <color indexed="64"/>
      </top>
      <bottom style="hair">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right/>
      <top style="double">
        <color indexed="64"/>
      </top>
      <bottom style="double">
        <color indexed="64"/>
      </bottom>
      <diagonal/>
    </border>
    <border>
      <left/>
      <right style="thick">
        <color indexed="64"/>
      </right>
      <top/>
      <bottom/>
      <diagonal/>
    </border>
    <border>
      <left style="double">
        <color indexed="10"/>
      </left>
      <right style="medium">
        <color indexed="64"/>
      </right>
      <top style="double">
        <color indexed="10"/>
      </top>
      <bottom/>
      <diagonal/>
    </border>
    <border>
      <left style="double">
        <color indexed="10"/>
      </left>
      <right style="medium">
        <color indexed="64"/>
      </right>
      <top/>
      <bottom/>
      <diagonal/>
    </border>
    <border>
      <left style="double">
        <color indexed="10"/>
      </left>
      <right style="medium">
        <color indexed="64"/>
      </right>
      <top/>
      <bottom style="double">
        <color indexed="10"/>
      </bottom>
      <diagonal/>
    </border>
    <border>
      <left style="medium">
        <color indexed="64"/>
      </left>
      <right/>
      <top style="double">
        <color indexed="10"/>
      </top>
      <bottom style="hair">
        <color indexed="64"/>
      </bottom>
      <diagonal/>
    </border>
    <border>
      <left/>
      <right style="hair">
        <color indexed="64"/>
      </right>
      <top style="double">
        <color indexed="10"/>
      </top>
      <bottom style="hair">
        <color indexed="64"/>
      </bottom>
      <diagonal/>
    </border>
    <border>
      <left style="hair">
        <color indexed="64"/>
      </left>
      <right/>
      <top style="double">
        <color indexed="10"/>
      </top>
      <bottom style="hair">
        <color indexed="64"/>
      </bottom>
      <diagonal/>
    </border>
    <border>
      <left/>
      <right/>
      <top style="double">
        <color indexed="10"/>
      </top>
      <bottom style="hair">
        <color indexed="64"/>
      </bottom>
      <diagonal/>
    </border>
    <border>
      <left/>
      <right style="double">
        <color indexed="10"/>
      </right>
      <top style="double">
        <color indexed="10"/>
      </top>
      <bottom style="hair">
        <color indexed="64"/>
      </bottom>
      <diagonal/>
    </border>
    <border>
      <left/>
      <right style="hair">
        <color indexed="64"/>
      </right>
      <top style="hair">
        <color indexed="64"/>
      </top>
      <bottom style="hair">
        <color indexed="64"/>
      </bottom>
      <diagonal/>
    </border>
    <border>
      <left/>
      <right style="double">
        <color indexed="10"/>
      </right>
      <top style="hair">
        <color indexed="64"/>
      </top>
      <bottom style="hair">
        <color indexed="64"/>
      </bottom>
      <diagonal/>
    </border>
    <border>
      <left style="medium">
        <color indexed="64"/>
      </left>
      <right/>
      <top style="hair">
        <color indexed="64"/>
      </top>
      <bottom style="double">
        <color indexed="10"/>
      </bottom>
      <diagonal/>
    </border>
    <border>
      <left/>
      <right style="hair">
        <color indexed="64"/>
      </right>
      <top style="hair">
        <color indexed="64"/>
      </top>
      <bottom style="double">
        <color indexed="10"/>
      </bottom>
      <diagonal/>
    </border>
    <border>
      <left style="hair">
        <color indexed="64"/>
      </left>
      <right/>
      <top style="hair">
        <color indexed="64"/>
      </top>
      <bottom style="double">
        <color indexed="10"/>
      </bottom>
      <diagonal/>
    </border>
    <border>
      <left/>
      <right/>
      <top style="hair">
        <color indexed="64"/>
      </top>
      <bottom style="double">
        <color indexed="10"/>
      </bottom>
      <diagonal/>
    </border>
    <border>
      <left/>
      <right style="double">
        <color indexed="10"/>
      </right>
      <top style="hair">
        <color indexed="64"/>
      </top>
      <bottom style="double">
        <color indexed="10"/>
      </bottom>
      <diagonal/>
    </border>
    <border>
      <left style="hair">
        <color indexed="64"/>
      </left>
      <right/>
      <top/>
      <bottom style="thin">
        <color indexed="64"/>
      </bottom>
      <diagonal/>
    </border>
    <border>
      <left/>
      <right style="medium">
        <color indexed="64"/>
      </right>
      <top style="double">
        <color indexed="64"/>
      </top>
      <bottom style="thin">
        <color indexed="64"/>
      </bottom>
      <diagonal/>
    </border>
    <border>
      <left style="double">
        <color indexed="64"/>
      </left>
      <right/>
      <top style="double">
        <color indexed="64"/>
      </top>
      <bottom style="thin">
        <color indexed="64"/>
      </bottom>
      <diagonal/>
    </border>
    <border>
      <left style="medium">
        <color indexed="64"/>
      </left>
      <right/>
      <top style="double">
        <color indexed="64"/>
      </top>
      <bottom style="double">
        <color indexed="64"/>
      </bottom>
      <diagonal/>
    </border>
    <border>
      <left style="medium">
        <color indexed="64"/>
      </left>
      <right/>
      <top style="double">
        <color indexed="64"/>
      </top>
      <bottom/>
      <diagonal/>
    </border>
    <border>
      <left/>
      <right style="hair">
        <color indexed="64"/>
      </right>
      <top style="double">
        <color indexed="64"/>
      </top>
      <bottom style="double">
        <color indexed="64"/>
      </bottom>
      <diagonal/>
    </border>
    <border>
      <left style="hair">
        <color indexed="64"/>
      </left>
      <right style="hair">
        <color indexed="64"/>
      </right>
      <top style="double">
        <color indexed="64"/>
      </top>
      <bottom style="double">
        <color indexed="64"/>
      </bottom>
      <diagonal/>
    </border>
    <border>
      <left/>
      <right style="hair">
        <color indexed="64"/>
      </right>
      <top style="hair">
        <color indexed="64"/>
      </top>
      <bottom style="thin">
        <color indexed="64"/>
      </bottom>
      <diagonal/>
    </border>
    <border>
      <left style="medium">
        <color indexed="64"/>
      </left>
      <right style="medium">
        <color indexed="64"/>
      </right>
      <top/>
      <bottom style="hair">
        <color indexed="64"/>
      </bottom>
      <diagonal/>
    </border>
    <border>
      <left style="hair">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right style="hair">
        <color indexed="64"/>
      </right>
      <top style="hair">
        <color indexed="64"/>
      </top>
      <bottom/>
      <diagonal/>
    </border>
    <border>
      <left style="hair">
        <color indexed="64"/>
      </left>
      <right style="double">
        <color indexed="64"/>
      </right>
      <top style="double">
        <color indexed="64"/>
      </top>
      <bottom style="double">
        <color indexed="64"/>
      </bottom>
      <diagonal/>
    </border>
    <border>
      <left style="hair">
        <color indexed="64"/>
      </left>
      <right/>
      <top style="medium">
        <color indexed="64"/>
      </top>
      <bottom style="medium">
        <color indexed="64"/>
      </bottom>
      <diagonal/>
    </border>
    <border>
      <left/>
      <right style="hair">
        <color indexed="64"/>
      </right>
      <top style="medium">
        <color indexed="64"/>
      </top>
      <bottom style="medium">
        <color indexed="64"/>
      </bottom>
      <diagonal/>
    </border>
    <border>
      <left/>
      <right style="medium">
        <color indexed="64"/>
      </right>
      <top style="thin">
        <color indexed="64"/>
      </top>
      <bottom style="medium">
        <color indexed="64"/>
      </bottom>
      <diagonal/>
    </border>
    <border>
      <left style="hair">
        <color indexed="64"/>
      </left>
      <right/>
      <top/>
      <bottom/>
      <diagonal/>
    </border>
    <border>
      <left/>
      <right style="hair">
        <color indexed="64"/>
      </right>
      <top/>
      <bottom/>
      <diagonal/>
    </border>
    <border>
      <left style="double">
        <color indexed="10"/>
      </left>
      <right/>
      <top style="thin">
        <color indexed="64"/>
      </top>
      <bottom style="double">
        <color indexed="10"/>
      </bottom>
      <diagonal/>
    </border>
    <border>
      <left/>
      <right style="double">
        <color indexed="10"/>
      </right>
      <top style="thin">
        <color indexed="64"/>
      </top>
      <bottom style="double">
        <color indexed="10"/>
      </bottom>
      <diagonal/>
    </border>
    <border>
      <left style="double">
        <color indexed="10"/>
      </left>
      <right/>
      <top style="thin">
        <color indexed="64"/>
      </top>
      <bottom/>
      <diagonal/>
    </border>
    <border>
      <left style="double">
        <color indexed="10"/>
      </left>
      <right/>
      <top style="double">
        <color indexed="10"/>
      </top>
      <bottom/>
      <diagonal/>
    </border>
    <border>
      <left/>
      <right/>
      <top style="double">
        <color indexed="10"/>
      </top>
      <bottom/>
      <diagonal/>
    </border>
    <border>
      <left/>
      <right style="double">
        <color indexed="10"/>
      </right>
      <top style="double">
        <color indexed="10"/>
      </top>
      <bottom/>
      <diagonal/>
    </border>
    <border>
      <left/>
      <right style="hair">
        <color indexed="64"/>
      </right>
      <top style="medium">
        <color indexed="64"/>
      </top>
      <bottom style="thin">
        <color indexed="64"/>
      </bottom>
      <diagonal/>
    </border>
    <border>
      <left style="double">
        <color indexed="64"/>
      </left>
      <right style="thin">
        <color indexed="64"/>
      </right>
      <top style="double">
        <color indexed="64"/>
      </top>
      <bottom/>
      <diagonal/>
    </border>
    <border>
      <left style="double">
        <color indexed="64"/>
      </left>
      <right style="thin">
        <color indexed="64"/>
      </right>
      <top/>
      <bottom style="double">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style="thin">
        <color indexed="64"/>
      </right>
      <top/>
      <bottom/>
      <diagonal/>
    </border>
    <border>
      <left style="double">
        <color indexed="10"/>
      </left>
      <right/>
      <top/>
      <bottom/>
      <diagonal/>
    </border>
    <border>
      <left/>
      <right style="thin">
        <color indexed="64"/>
      </right>
      <top style="thin">
        <color indexed="64"/>
      </top>
      <bottom style="medium">
        <color indexed="64"/>
      </bottom>
      <diagonal/>
    </border>
    <border>
      <left style="double">
        <color indexed="10"/>
      </left>
      <right/>
      <top/>
      <bottom style="double">
        <color indexed="10"/>
      </bottom>
      <diagonal/>
    </border>
    <border>
      <left/>
      <right style="thin">
        <color indexed="64"/>
      </right>
      <top/>
      <bottom style="double">
        <color indexed="10"/>
      </bottom>
      <diagonal/>
    </border>
    <border>
      <left/>
      <right style="thin">
        <color indexed="64"/>
      </right>
      <top style="double">
        <color indexed="10"/>
      </top>
      <bottom/>
      <diagonal/>
    </border>
    <border>
      <left/>
      <right style="thin">
        <color indexed="64"/>
      </right>
      <top style="double">
        <color indexed="10"/>
      </top>
      <bottom style="double">
        <color indexed="10"/>
      </bottom>
      <diagonal/>
    </border>
    <border>
      <left/>
      <right style="hair">
        <color indexed="64"/>
      </right>
      <top style="medium">
        <color indexed="64"/>
      </top>
      <bottom/>
      <diagonal/>
    </border>
    <border>
      <left style="thin">
        <color indexed="64"/>
      </left>
      <right style="hair">
        <color indexed="64"/>
      </right>
      <top style="medium">
        <color indexed="64"/>
      </top>
      <bottom/>
      <diagonal/>
    </border>
    <border>
      <left style="thin">
        <color indexed="64"/>
      </left>
      <right style="hair">
        <color indexed="64"/>
      </right>
      <top/>
      <bottom style="thin">
        <color indexed="64"/>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top/>
      <bottom style="double">
        <color indexed="10"/>
      </bottom>
      <diagonal/>
    </border>
    <border>
      <left/>
      <right/>
      <top/>
      <bottom style="double">
        <color indexed="10"/>
      </bottom>
      <diagonal/>
    </border>
    <border>
      <left style="double">
        <color indexed="10"/>
      </left>
      <right/>
      <top style="double">
        <color indexed="10"/>
      </top>
      <bottom style="double">
        <color indexed="10"/>
      </bottom>
      <diagonal/>
    </border>
    <border>
      <left/>
      <right style="double">
        <color indexed="10"/>
      </right>
      <top style="double">
        <color indexed="10"/>
      </top>
      <bottom style="double">
        <color indexed="10"/>
      </bottom>
      <diagonal/>
    </border>
    <border>
      <left/>
      <right style="thin">
        <color indexed="64"/>
      </right>
      <top style="double">
        <color indexed="64"/>
      </top>
      <bottom/>
      <diagonal/>
    </border>
    <border>
      <left style="double">
        <color indexed="64"/>
      </left>
      <right/>
      <top style="double">
        <color indexed="64"/>
      </top>
      <bottom style="double">
        <color indexed="10"/>
      </bottom>
      <diagonal/>
    </border>
    <border>
      <left/>
      <right/>
      <top style="double">
        <color indexed="64"/>
      </top>
      <bottom style="double">
        <color indexed="10"/>
      </bottom>
      <diagonal/>
    </border>
    <border>
      <left/>
      <right style="thin">
        <color indexed="64"/>
      </right>
      <top style="double">
        <color indexed="64"/>
      </top>
      <bottom style="double">
        <color indexed="10"/>
      </bottom>
      <diagonal/>
    </border>
    <border>
      <left style="double">
        <color indexed="64"/>
      </left>
      <right/>
      <top style="double">
        <color indexed="10"/>
      </top>
      <bottom style="double">
        <color indexed="10"/>
      </bottom>
      <diagonal/>
    </border>
    <border>
      <left style="double">
        <color indexed="10"/>
      </left>
      <right/>
      <top style="double">
        <color indexed="10"/>
      </top>
      <bottom style="thin">
        <color indexed="64"/>
      </bottom>
      <diagonal/>
    </border>
    <border>
      <left style="double">
        <color indexed="64"/>
      </left>
      <right/>
      <top style="double">
        <color indexed="10"/>
      </top>
      <bottom style="thin">
        <color indexed="64"/>
      </bottom>
      <diagonal/>
    </border>
    <border>
      <left style="double">
        <color indexed="10"/>
      </left>
      <right/>
      <top style="thin">
        <color indexed="64"/>
      </top>
      <bottom style="thin">
        <color indexed="64"/>
      </bottom>
      <diagonal/>
    </border>
    <border>
      <left style="double">
        <color indexed="64"/>
      </left>
      <right/>
      <top style="thin">
        <color indexed="64"/>
      </top>
      <bottom/>
      <diagonal/>
    </border>
    <border>
      <left/>
      <right style="thin">
        <color indexed="64"/>
      </right>
      <top/>
      <bottom style="double">
        <color indexed="64"/>
      </bottom>
      <diagonal/>
    </border>
    <border>
      <left style="medium">
        <color indexed="8"/>
      </left>
      <right/>
      <top/>
      <bottom style="medium">
        <color indexed="8"/>
      </bottom>
      <diagonal/>
    </border>
    <border>
      <left/>
      <right/>
      <top/>
      <bottom style="medium">
        <color indexed="8"/>
      </bottom>
      <diagonal/>
    </border>
    <border>
      <left style="double">
        <color indexed="64"/>
      </left>
      <right/>
      <top style="thin">
        <color indexed="64"/>
      </top>
      <bottom style="double">
        <color indexed="10"/>
      </bottom>
      <diagonal/>
    </border>
    <border>
      <left style="double">
        <color indexed="64"/>
      </left>
      <right/>
      <top style="thin">
        <color indexed="64"/>
      </top>
      <bottom style="double">
        <color indexed="64"/>
      </bottom>
      <diagonal/>
    </border>
    <border>
      <left style="double">
        <color indexed="64"/>
      </left>
      <right/>
      <top/>
      <bottom style="double">
        <color indexed="10"/>
      </bottom>
      <diagonal/>
    </border>
    <border>
      <left/>
      <right style="double">
        <color indexed="64"/>
      </right>
      <top/>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double">
        <color indexed="10"/>
      </top>
      <bottom style="thin">
        <color indexed="64"/>
      </bottom>
      <diagonal/>
    </border>
    <border>
      <left style="dotted">
        <color indexed="64"/>
      </left>
      <right/>
      <top style="double">
        <color indexed="64"/>
      </top>
      <bottom style="thin">
        <color indexed="64"/>
      </bottom>
      <diagonal/>
    </border>
    <border>
      <left style="double">
        <color indexed="64"/>
      </left>
      <right style="double">
        <color indexed="64"/>
      </right>
      <top style="double">
        <color indexed="64"/>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double">
        <color indexed="10"/>
      </bottom>
      <diagonal/>
    </border>
    <border>
      <left style="double">
        <color indexed="64"/>
      </left>
      <right style="double">
        <color indexed="64"/>
      </right>
      <top style="thin">
        <color indexed="64"/>
      </top>
      <bottom style="double">
        <color indexed="64"/>
      </bottom>
      <diagonal/>
    </border>
    <border>
      <left style="double">
        <color indexed="64"/>
      </left>
      <right style="thin">
        <color indexed="64"/>
      </right>
      <top style="thin">
        <color indexed="64"/>
      </top>
      <bottom style="double">
        <color rgb="FFFF0000"/>
      </bottom>
      <diagonal/>
    </border>
    <border>
      <left style="double">
        <color indexed="64"/>
      </left>
      <right/>
      <top style="double">
        <color rgb="FFFF0000"/>
      </top>
      <bottom style="double">
        <color indexed="64"/>
      </bottom>
      <diagonal/>
    </border>
    <border>
      <left/>
      <right/>
      <top/>
      <bottom style="double">
        <color indexed="64"/>
      </bottom>
      <diagonal/>
    </border>
    <border>
      <left style="thin">
        <color indexed="64"/>
      </left>
      <right style="thin">
        <color indexed="64"/>
      </right>
      <top style="thin">
        <color indexed="64"/>
      </top>
      <bottom style="double">
        <color rgb="FFFF0000"/>
      </bottom>
      <diagonal/>
    </border>
    <border>
      <left style="double">
        <color rgb="FFFF0000"/>
      </left>
      <right style="thin">
        <color indexed="64"/>
      </right>
      <top/>
      <bottom style="thin">
        <color indexed="64"/>
      </bottom>
      <diagonal/>
    </border>
    <border>
      <left style="double">
        <color rgb="FFFF0000"/>
      </left>
      <right style="thin">
        <color indexed="64"/>
      </right>
      <top style="thin">
        <color indexed="64"/>
      </top>
      <bottom style="thin">
        <color indexed="64"/>
      </bottom>
      <diagonal/>
    </border>
    <border>
      <left style="double">
        <color rgb="FFFF0000"/>
      </left>
      <right style="thin">
        <color indexed="64"/>
      </right>
      <top style="thin">
        <color indexed="64"/>
      </top>
      <bottom/>
      <diagonal/>
    </border>
    <border>
      <left style="double">
        <color indexed="64"/>
      </left>
      <right style="thin">
        <color indexed="64"/>
      </right>
      <top style="double">
        <color rgb="FFFF0000"/>
      </top>
      <bottom style="double">
        <color indexed="64"/>
      </bottom>
      <diagonal/>
    </border>
    <border>
      <left style="double">
        <color rgb="FFFF0000"/>
      </left>
      <right style="thin">
        <color indexed="64"/>
      </right>
      <top style="double">
        <color rgb="FFFF0000"/>
      </top>
      <bottom style="thin">
        <color indexed="64"/>
      </bottom>
      <diagonal/>
    </border>
    <border>
      <left style="double">
        <color rgb="FFFF0000"/>
      </left>
      <right style="thin">
        <color indexed="64"/>
      </right>
      <top/>
      <bottom style="double">
        <color rgb="FFFF0000"/>
      </bottom>
      <diagonal/>
    </border>
    <border>
      <left/>
      <right style="dashed">
        <color indexed="64"/>
      </right>
      <top style="thin">
        <color indexed="64"/>
      </top>
      <bottom style="medium">
        <color indexed="64"/>
      </bottom>
      <diagonal/>
    </border>
    <border>
      <left/>
      <right style="dotted">
        <color indexed="64"/>
      </right>
      <top style="thin">
        <color indexed="64"/>
      </top>
      <bottom style="double">
        <color indexed="64"/>
      </bottom>
      <diagonal/>
    </border>
    <border>
      <left/>
      <right style="dotted">
        <color indexed="64"/>
      </right>
      <top style="double">
        <color indexed="64"/>
      </top>
      <bottom style="thin">
        <color indexed="64"/>
      </bottom>
      <diagonal/>
    </border>
    <border>
      <left/>
      <right style="dotted">
        <color indexed="64"/>
      </right>
      <top style="thin">
        <color indexed="64"/>
      </top>
      <bottom style="thin">
        <color indexed="64"/>
      </bottom>
      <diagonal/>
    </border>
    <border>
      <left/>
      <right style="dotted">
        <color indexed="64"/>
      </right>
      <top style="thin">
        <color indexed="64"/>
      </top>
      <bottom style="double">
        <color indexed="10"/>
      </bottom>
      <diagonal/>
    </border>
    <border>
      <left/>
      <right style="dotted">
        <color indexed="64"/>
      </right>
      <top style="double">
        <color indexed="10"/>
      </top>
      <bottom style="thin">
        <color indexed="64"/>
      </bottom>
      <diagonal/>
    </border>
    <border>
      <left style="thin">
        <color indexed="64"/>
      </left>
      <right style="thin">
        <color indexed="64"/>
      </right>
      <top style="double">
        <color rgb="FFFF0000"/>
      </top>
      <bottom style="double">
        <color indexed="10"/>
      </bottom>
      <diagonal/>
    </border>
    <border>
      <left/>
      <right style="double">
        <color rgb="FFFF0000"/>
      </right>
      <top/>
      <bottom style="double">
        <color rgb="FFFF0000"/>
      </bottom>
      <diagonal/>
    </border>
    <border>
      <left/>
      <right/>
      <top/>
      <bottom style="double">
        <color rgb="FFFF0000"/>
      </bottom>
      <diagonal/>
    </border>
    <border>
      <left style="double">
        <color indexed="64"/>
      </left>
      <right/>
      <top/>
      <bottom style="double">
        <color rgb="FFFF0000"/>
      </bottom>
      <diagonal/>
    </border>
    <border>
      <left/>
      <right style="double">
        <color rgb="FFFF0000"/>
      </right>
      <top/>
      <bottom/>
      <diagonal/>
    </border>
    <border>
      <left/>
      <right style="double">
        <color rgb="FFFF0000"/>
      </right>
      <top style="thin">
        <color indexed="64"/>
      </top>
      <bottom/>
      <diagonal/>
    </border>
    <border>
      <left style="thin">
        <color indexed="64"/>
      </left>
      <right style="double">
        <color rgb="FFFF0000"/>
      </right>
      <top style="thin">
        <color indexed="64"/>
      </top>
      <bottom style="thin">
        <color indexed="64"/>
      </bottom>
      <diagonal/>
    </border>
    <border>
      <left style="thin">
        <color indexed="64"/>
      </left>
      <right style="double">
        <color indexed="64"/>
      </right>
      <top style="thin">
        <color indexed="64"/>
      </top>
      <bottom style="double">
        <color rgb="FFFF0000"/>
      </bottom>
      <diagonal/>
    </border>
    <border>
      <left style="medium">
        <color indexed="64"/>
      </left>
      <right/>
      <top style="double">
        <color indexed="10"/>
      </top>
      <bottom style="double">
        <color indexed="64"/>
      </bottom>
      <diagonal/>
    </border>
    <border>
      <left style="dotted">
        <color indexed="64"/>
      </left>
      <right style="dotted">
        <color indexed="64"/>
      </right>
      <top style="thin">
        <color indexed="64"/>
      </top>
      <bottom/>
      <diagonal/>
    </border>
    <border>
      <left style="thin">
        <color indexed="64"/>
      </left>
      <right style="dotted">
        <color indexed="64"/>
      </right>
      <top style="thin">
        <color indexed="64"/>
      </top>
      <bottom/>
      <diagonal/>
    </border>
    <border>
      <left/>
      <right style="dotted">
        <color indexed="64"/>
      </right>
      <top style="thin">
        <color indexed="64"/>
      </top>
      <bottom/>
      <diagonal/>
    </border>
    <border>
      <left style="dotted">
        <color indexed="64"/>
      </left>
      <right style="double">
        <color indexed="10"/>
      </right>
      <top style="thin">
        <color indexed="64"/>
      </top>
      <bottom/>
      <diagonal/>
    </border>
    <border>
      <left/>
      <right style="hair">
        <color indexed="64"/>
      </right>
      <top style="thin">
        <color indexed="64"/>
      </top>
      <bottom/>
      <diagonal/>
    </border>
    <border>
      <left/>
      <right style="medium">
        <color indexed="64"/>
      </right>
      <top style="double">
        <color indexed="10"/>
      </top>
      <bottom style="double">
        <color indexed="64"/>
      </bottom>
      <diagonal/>
    </border>
    <border>
      <left style="medium">
        <color indexed="64"/>
      </left>
      <right style="medium">
        <color indexed="64"/>
      </right>
      <top style="double">
        <color indexed="10"/>
      </top>
      <bottom/>
      <diagonal/>
    </border>
    <border>
      <left style="medium">
        <color indexed="64"/>
      </left>
      <right style="medium">
        <color indexed="64"/>
      </right>
      <top/>
      <bottom style="double">
        <color indexed="64"/>
      </bottom>
      <diagonal/>
    </border>
    <border>
      <left style="medium">
        <color indexed="64"/>
      </left>
      <right/>
      <top/>
      <bottom style="double">
        <color indexed="64"/>
      </bottom>
      <diagonal/>
    </border>
    <border>
      <left/>
      <right style="medium">
        <color indexed="64"/>
      </right>
      <top/>
      <bottom style="double">
        <color indexed="64"/>
      </bottom>
      <diagonal/>
    </border>
    <border>
      <left style="hair">
        <color indexed="64"/>
      </left>
      <right/>
      <top style="double">
        <color indexed="64"/>
      </top>
      <bottom style="double">
        <color indexed="64"/>
      </bottom>
      <diagonal/>
    </border>
    <border>
      <left style="double">
        <color indexed="64"/>
      </left>
      <right/>
      <top style="double">
        <color rgb="FFFF0000"/>
      </top>
      <bottom style="double">
        <color indexed="10"/>
      </bottom>
      <diagonal/>
    </border>
    <border>
      <left/>
      <right style="thin">
        <color indexed="64"/>
      </right>
      <top style="double">
        <color rgb="FFFF0000"/>
      </top>
      <bottom style="double">
        <color indexed="10"/>
      </bottom>
      <diagonal/>
    </border>
    <border>
      <left/>
      <right style="double">
        <color indexed="64"/>
      </right>
      <top style="double">
        <color rgb="FFFF0000"/>
      </top>
      <bottom style="double">
        <color indexed="10"/>
      </bottom>
      <diagonal/>
    </border>
  </borders>
  <cellStyleXfs count="4">
    <xf numFmtId="0" fontId="0" fillId="0" borderId="0">
      <alignment vertical="center"/>
    </xf>
    <xf numFmtId="0" fontId="1" fillId="0" borderId="0"/>
    <xf numFmtId="0" fontId="1" fillId="0" borderId="0">
      <alignment vertical="center"/>
    </xf>
    <xf numFmtId="0" fontId="1" fillId="0" borderId="0">
      <alignment vertical="center"/>
    </xf>
  </cellStyleXfs>
  <cellXfs count="1357">
    <xf numFmtId="0" fontId="0" fillId="0" borderId="0" xfId="0">
      <alignment vertical="center"/>
    </xf>
    <xf numFmtId="0" fontId="0" fillId="0" borderId="0" xfId="0" applyAlignment="1">
      <alignment horizontal="center" vertical="center"/>
    </xf>
    <xf numFmtId="0" fontId="3" fillId="0" borderId="0" xfId="0" applyFont="1">
      <alignment vertical="center"/>
    </xf>
    <xf numFmtId="0" fontId="0" fillId="0" borderId="0" xfId="0" applyBorder="1">
      <alignment vertical="center"/>
    </xf>
    <xf numFmtId="0" fontId="0" fillId="0" borderId="1" xfId="0" applyBorder="1" applyAlignment="1">
      <alignment horizontal="center" vertical="center"/>
    </xf>
    <xf numFmtId="0" fontId="0" fillId="0" borderId="0" xfId="0" applyAlignment="1">
      <alignment horizontal="left" vertical="center"/>
    </xf>
    <xf numFmtId="0" fontId="0" fillId="0" borderId="0" xfId="0" applyBorder="1" applyAlignment="1">
      <alignment vertical="center"/>
    </xf>
    <xf numFmtId="0" fontId="0" fillId="0" borderId="2" xfId="0" applyBorder="1" applyAlignment="1">
      <alignment vertical="center"/>
    </xf>
    <xf numFmtId="0" fontId="0" fillId="0" borderId="0" xfId="0" applyAlignment="1">
      <alignment vertical="center"/>
    </xf>
    <xf numFmtId="0" fontId="0" fillId="0" borderId="0" xfId="0" applyAlignment="1">
      <alignment horizontal="right" vertical="center"/>
    </xf>
    <xf numFmtId="0" fontId="0" fillId="0" borderId="0" xfId="0" applyBorder="1" applyAlignment="1">
      <alignment horizontal="left" vertical="center"/>
    </xf>
    <xf numFmtId="0" fontId="0" fillId="0" borderId="3" xfId="0" applyBorder="1" applyAlignment="1">
      <alignment vertical="center"/>
    </xf>
    <xf numFmtId="0" fontId="3" fillId="0" borderId="0" xfId="2" applyFont="1" applyFill="1" applyBorder="1" applyAlignment="1">
      <alignment horizontal="center" vertical="center"/>
    </xf>
    <xf numFmtId="0" fontId="0" fillId="0" borderId="4" xfId="0" applyBorder="1" applyAlignment="1">
      <alignment vertical="center"/>
    </xf>
    <xf numFmtId="0" fontId="1" fillId="0" borderId="0" xfId="1"/>
    <xf numFmtId="0" fontId="0" fillId="0" borderId="5" xfId="0" applyBorder="1" applyAlignment="1">
      <alignment vertical="center" wrapText="1"/>
    </xf>
    <xf numFmtId="0" fontId="0" fillId="0" borderId="6" xfId="0" applyBorder="1"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0" fontId="0" fillId="0" borderId="3" xfId="0" applyBorder="1" applyAlignment="1">
      <alignment vertical="center" wrapText="1"/>
    </xf>
    <xf numFmtId="0" fontId="0" fillId="0" borderId="2" xfId="0" applyBorder="1">
      <alignment vertical="center"/>
    </xf>
    <xf numFmtId="0" fontId="4" fillId="0" borderId="0" xfId="0" applyFont="1" applyAlignment="1">
      <alignment horizontal="center" vertical="center"/>
    </xf>
    <xf numFmtId="0" fontId="1" fillId="0" borderId="0" xfId="1" applyAlignment="1">
      <alignment vertical="center"/>
    </xf>
    <xf numFmtId="0" fontId="0" fillId="0" borderId="0" xfId="0" applyBorder="1" applyAlignment="1">
      <alignment vertical="center" wrapText="1"/>
    </xf>
    <xf numFmtId="0" fontId="0" fillId="0" borderId="9" xfId="0" applyBorder="1" applyAlignment="1">
      <alignment horizontal="center" vertical="center" wrapText="1"/>
    </xf>
    <xf numFmtId="0" fontId="0" fillId="0" borderId="3" xfId="0" applyBorder="1" applyAlignment="1">
      <alignment horizontal="center" vertical="center"/>
    </xf>
    <xf numFmtId="0" fontId="0" fillId="0" borderId="10" xfId="0" applyBorder="1" applyAlignment="1">
      <alignment horizontal="center" vertical="center"/>
    </xf>
    <xf numFmtId="0" fontId="0" fillId="0" borderId="2" xfId="0" applyBorder="1" applyAlignment="1">
      <alignment vertical="center" wrapText="1"/>
    </xf>
    <xf numFmtId="0" fontId="1" fillId="0" borderId="0" xfId="0" applyFont="1">
      <alignment vertical="center"/>
    </xf>
    <xf numFmtId="0" fontId="1" fillId="0" borderId="13" xfId="0" applyFont="1" applyBorder="1" applyAlignment="1">
      <alignment vertical="center" wrapText="1"/>
    </xf>
    <xf numFmtId="0" fontId="1" fillId="0" borderId="0" xfId="0" applyFont="1" applyBorder="1" applyAlignment="1">
      <alignment vertical="center" wrapText="1"/>
    </xf>
    <xf numFmtId="0" fontId="9" fillId="0" borderId="0" xfId="1" applyFont="1" applyAlignment="1">
      <alignment vertical="center"/>
    </xf>
    <xf numFmtId="179" fontId="0" fillId="0" borderId="0" xfId="0" applyNumberFormat="1" applyAlignment="1">
      <alignment horizontal="center" vertical="center"/>
    </xf>
    <xf numFmtId="176" fontId="5" fillId="0" borderId="14" xfId="1" applyNumberFormat="1" applyFont="1" applyFill="1" applyBorder="1" applyAlignment="1">
      <alignment horizontal="center" vertical="center"/>
    </xf>
    <xf numFmtId="176" fontId="5" fillId="0" borderId="15" xfId="1" applyNumberFormat="1" applyFont="1" applyFill="1" applyBorder="1" applyAlignment="1">
      <alignment horizontal="center" vertical="center"/>
    </xf>
    <xf numFmtId="176" fontId="5" fillId="0" borderId="16" xfId="1" applyNumberFormat="1" applyFont="1" applyFill="1" applyBorder="1" applyAlignment="1">
      <alignment horizontal="center" vertical="center"/>
    </xf>
    <xf numFmtId="176" fontId="5" fillId="0" borderId="17" xfId="1" applyNumberFormat="1" applyFont="1" applyFill="1" applyBorder="1" applyAlignment="1">
      <alignment vertical="center" shrinkToFit="1"/>
    </xf>
    <xf numFmtId="0" fontId="10" fillId="0" borderId="0" xfId="0" applyFont="1" applyAlignment="1">
      <alignment horizontal="left" vertical="center"/>
    </xf>
    <xf numFmtId="0" fontId="0" fillId="0" borderId="18" xfId="0" applyBorder="1">
      <alignment vertical="center"/>
    </xf>
    <xf numFmtId="0" fontId="0" fillId="0" borderId="19" xfId="0" applyBorder="1">
      <alignment vertical="center"/>
    </xf>
    <xf numFmtId="0" fontId="0" fillId="0" borderId="20" xfId="0" applyBorder="1">
      <alignment vertical="center"/>
    </xf>
    <xf numFmtId="0" fontId="1" fillId="0" borderId="0" xfId="0" applyFont="1" applyBorder="1" applyAlignment="1">
      <alignment vertical="center" shrinkToFit="1"/>
    </xf>
    <xf numFmtId="0" fontId="1" fillId="0" borderId="0" xfId="0" applyFont="1" applyBorder="1" applyAlignment="1">
      <alignment horizontal="center" vertical="center" shrinkToFi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0" fillId="2" borderId="9" xfId="0" applyFill="1" applyBorder="1" applyAlignment="1">
      <alignment horizontal="center" vertical="center" wrapText="1"/>
    </xf>
    <xf numFmtId="0" fontId="0" fillId="2" borderId="23" xfId="0" applyFill="1" applyBorder="1" applyAlignment="1">
      <alignment vertical="center" wrapText="1"/>
    </xf>
    <xf numFmtId="0" fontId="0" fillId="0" borderId="24" xfId="0" applyBorder="1" applyAlignment="1">
      <alignment horizontal="center" vertical="center" wrapText="1"/>
    </xf>
    <xf numFmtId="0" fontId="0" fillId="2" borderId="5" xfId="0" applyFill="1" applyBorder="1" applyAlignment="1">
      <alignment vertical="center" wrapText="1"/>
    </xf>
    <xf numFmtId="0" fontId="0" fillId="2" borderId="8" xfId="0" applyFill="1" applyBorder="1" applyAlignment="1">
      <alignment vertical="center" wrapText="1"/>
    </xf>
    <xf numFmtId="0" fontId="0" fillId="0" borderId="26" xfId="0" applyBorder="1">
      <alignment vertical="center"/>
    </xf>
    <xf numFmtId="0" fontId="0" fillId="2" borderId="26" xfId="0" applyFill="1" applyBorder="1">
      <alignment vertical="center"/>
    </xf>
    <xf numFmtId="0" fontId="0" fillId="2" borderId="25" xfId="0" applyFill="1" applyBorder="1" applyAlignment="1">
      <alignment vertical="center"/>
    </xf>
    <xf numFmtId="0" fontId="0" fillId="2" borderId="25" xfId="0" applyFill="1" applyBorder="1">
      <alignment vertical="center"/>
    </xf>
    <xf numFmtId="0" fontId="0" fillId="2" borderId="27" xfId="0" applyFill="1" applyBorder="1">
      <alignment vertical="center"/>
    </xf>
    <xf numFmtId="0" fontId="0" fillId="0" borderId="0" xfId="0" applyBorder="1" applyAlignment="1">
      <alignment horizontal="left" vertical="center" wrapText="1"/>
    </xf>
    <xf numFmtId="0" fontId="0" fillId="2" borderId="7" xfId="0" applyFill="1" applyBorder="1" applyAlignment="1">
      <alignment vertical="center" wrapText="1"/>
    </xf>
    <xf numFmtId="0" fontId="0" fillId="0" borderId="28" xfId="0" applyBorder="1" applyAlignment="1">
      <alignment horizontal="left" vertical="center"/>
    </xf>
    <xf numFmtId="0" fontId="0" fillId="0" borderId="11" xfId="0" applyBorder="1" applyAlignment="1">
      <alignment horizontal="right" vertical="center"/>
    </xf>
    <xf numFmtId="0" fontId="11" fillId="0" borderId="8" xfId="0" applyFont="1" applyBorder="1" applyAlignment="1">
      <alignment vertical="center" wrapText="1"/>
    </xf>
    <xf numFmtId="55" fontId="1" fillId="0" borderId="30" xfId="0" applyNumberFormat="1" applyFont="1" applyBorder="1" applyAlignment="1">
      <alignment vertical="center" shrinkToFit="1"/>
    </xf>
    <xf numFmtId="0" fontId="1" fillId="0" borderId="31" xfId="0" applyNumberFormat="1" applyFont="1" applyBorder="1" applyAlignment="1">
      <alignment horizontal="center" vertical="center" shrinkToFit="1"/>
    </xf>
    <xf numFmtId="0" fontId="1" fillId="0" borderId="31" xfId="0" applyNumberFormat="1" applyFont="1" applyBorder="1" applyAlignment="1">
      <alignment vertical="center" shrinkToFit="1"/>
    </xf>
    <xf numFmtId="179" fontId="1" fillId="0" borderId="32" xfId="0" applyNumberFormat="1" applyFont="1" applyBorder="1" applyAlignment="1">
      <alignment horizontal="center" vertical="center"/>
    </xf>
    <xf numFmtId="0" fontId="4" fillId="0" borderId="0" xfId="0" applyFont="1" applyAlignment="1">
      <alignment vertical="center"/>
    </xf>
    <xf numFmtId="0" fontId="1" fillId="0" borderId="33" xfId="0" applyFont="1" applyBorder="1" applyAlignment="1">
      <alignment vertical="center" shrinkToFit="1"/>
    </xf>
    <xf numFmtId="0" fontId="1" fillId="0" borderId="34" xfId="0" applyFont="1" applyBorder="1" applyAlignment="1">
      <alignment vertical="center" shrinkToFit="1"/>
    </xf>
    <xf numFmtId="0" fontId="1" fillId="0" borderId="35" xfId="0" applyFont="1" applyBorder="1" applyAlignment="1">
      <alignment vertical="center" shrinkToFit="1"/>
    </xf>
    <xf numFmtId="0" fontId="0" fillId="0" borderId="37" xfId="0" applyBorder="1">
      <alignment vertical="center"/>
    </xf>
    <xf numFmtId="0" fontId="0" fillId="0" borderId="13" xfId="0" applyBorder="1">
      <alignment vertical="center"/>
    </xf>
    <xf numFmtId="0" fontId="5" fillId="0" borderId="2" xfId="0" applyFont="1" applyBorder="1" applyAlignment="1">
      <alignment vertical="center"/>
    </xf>
    <xf numFmtId="0" fontId="0" fillId="0" borderId="38" xfId="0" applyBorder="1" applyAlignment="1">
      <alignment horizontal="center" vertical="center" textRotation="255" wrapText="1"/>
    </xf>
    <xf numFmtId="0" fontId="0" fillId="0" borderId="39" xfId="0" applyBorder="1" applyAlignment="1">
      <alignment vertical="center" textRotation="255" wrapText="1"/>
    </xf>
    <xf numFmtId="0" fontId="0" fillId="0" borderId="30" xfId="0" applyBorder="1" applyAlignment="1">
      <alignment vertical="center" wrapText="1"/>
    </xf>
    <xf numFmtId="0" fontId="0" fillId="0" borderId="41" xfId="0" applyBorder="1" applyAlignment="1">
      <alignment horizontal="left" vertical="center" wrapText="1"/>
    </xf>
    <xf numFmtId="0" fontId="0" fillId="2" borderId="42" xfId="0" applyFill="1" applyBorder="1" applyAlignment="1">
      <alignment vertical="center"/>
    </xf>
    <xf numFmtId="0" fontId="0" fillId="2" borderId="27" xfId="0" applyFill="1" applyBorder="1" applyAlignment="1">
      <alignment vertical="center"/>
    </xf>
    <xf numFmtId="0" fontId="0" fillId="2" borderId="43" xfId="0" applyFill="1" applyBorder="1" applyAlignment="1">
      <alignment vertical="center"/>
    </xf>
    <xf numFmtId="0" fontId="0" fillId="2" borderId="36" xfId="0" applyFill="1" applyBorder="1" applyAlignment="1">
      <alignment vertical="center"/>
    </xf>
    <xf numFmtId="0" fontId="0" fillId="0" borderId="44" xfId="0" applyBorder="1" applyAlignment="1">
      <alignment vertical="center" wrapText="1"/>
    </xf>
    <xf numFmtId="0" fontId="0" fillId="0" borderId="43" xfId="0" applyBorder="1" applyAlignment="1">
      <alignment vertical="center"/>
    </xf>
    <xf numFmtId="0" fontId="0" fillId="0" borderId="48" xfId="0" applyBorder="1" applyAlignment="1">
      <alignment vertical="center" wrapText="1"/>
    </xf>
    <xf numFmtId="0" fontId="0" fillId="2" borderId="48" xfId="0" applyFill="1" applyBorder="1" applyAlignment="1">
      <alignment vertical="center" wrapText="1"/>
    </xf>
    <xf numFmtId="0" fontId="0" fillId="0" borderId="6" xfId="0" applyBorder="1" applyAlignment="1">
      <alignment vertical="center"/>
    </xf>
    <xf numFmtId="0" fontId="0" fillId="0" borderId="49" xfId="0" applyBorder="1" applyAlignment="1">
      <alignment vertical="center"/>
    </xf>
    <xf numFmtId="0" fontId="0" fillId="2" borderId="6" xfId="0" applyFill="1" applyBorder="1" applyAlignment="1">
      <alignment vertical="center" wrapText="1"/>
    </xf>
    <xf numFmtId="0" fontId="0" fillId="2" borderId="6" xfId="0" applyFill="1" applyBorder="1" applyAlignment="1">
      <alignment vertical="center"/>
    </xf>
    <xf numFmtId="0" fontId="0" fillId="2" borderId="49" xfId="0" applyFill="1" applyBorder="1" applyAlignment="1">
      <alignment vertical="center"/>
    </xf>
    <xf numFmtId="0" fontId="8" fillId="0" borderId="50" xfId="0" applyFont="1" applyBorder="1" applyAlignment="1">
      <alignment horizontal="center" vertical="center" wrapText="1"/>
    </xf>
    <xf numFmtId="0" fontId="8" fillId="0" borderId="51" xfId="0" applyFont="1" applyBorder="1" applyAlignment="1">
      <alignment horizontal="center" vertical="center"/>
    </xf>
    <xf numFmtId="179" fontId="8" fillId="0" borderId="52" xfId="0" applyNumberFormat="1" applyFont="1" applyBorder="1" applyAlignment="1">
      <alignment horizontal="center" vertical="center" wrapText="1"/>
    </xf>
    <xf numFmtId="0" fontId="0" fillId="0" borderId="41" xfId="0" applyBorder="1" applyAlignment="1">
      <alignment horizontal="left" vertical="center" shrinkToFit="1"/>
    </xf>
    <xf numFmtId="0" fontId="8" fillId="0" borderId="53" xfId="0" applyFont="1" applyBorder="1" applyAlignment="1">
      <alignment horizontal="left" vertical="center" wrapText="1"/>
    </xf>
    <xf numFmtId="0" fontId="8" fillId="0" borderId="6" xfId="0" applyFont="1" applyBorder="1" applyAlignment="1">
      <alignment vertical="center" wrapText="1"/>
    </xf>
    <xf numFmtId="0" fontId="0" fillId="0" borderId="54" xfId="0" applyBorder="1" applyAlignment="1">
      <alignment horizontal="left" vertical="center" wrapText="1"/>
    </xf>
    <xf numFmtId="0" fontId="0" fillId="2" borderId="26" xfId="0" applyFill="1" applyBorder="1" applyAlignment="1">
      <alignment vertical="center"/>
    </xf>
    <xf numFmtId="0" fontId="0" fillId="2" borderId="29" xfId="0" applyFill="1" applyBorder="1" applyAlignment="1">
      <alignment vertical="center"/>
    </xf>
    <xf numFmtId="0" fontId="0" fillId="2" borderId="45" xfId="0" applyFill="1" applyBorder="1" applyAlignment="1">
      <alignment vertical="center"/>
    </xf>
    <xf numFmtId="0" fontId="8" fillId="2" borderId="42" xfId="0" applyFont="1" applyFill="1" applyBorder="1" applyAlignment="1">
      <alignment horizontal="center" vertical="center"/>
    </xf>
    <xf numFmtId="0" fontId="0" fillId="2" borderId="60" xfId="0" applyFill="1" applyBorder="1" applyAlignment="1">
      <alignment vertical="center"/>
    </xf>
    <xf numFmtId="0" fontId="0" fillId="2" borderId="56" xfId="0" applyFill="1" applyBorder="1" applyAlignment="1">
      <alignment vertical="center"/>
    </xf>
    <xf numFmtId="0" fontId="0" fillId="2" borderId="61" xfId="0" applyFill="1" applyBorder="1" applyAlignment="1">
      <alignment vertical="center"/>
    </xf>
    <xf numFmtId="0" fontId="0" fillId="2" borderId="57" xfId="0" applyFill="1" applyBorder="1" applyAlignment="1">
      <alignment vertical="center"/>
    </xf>
    <xf numFmtId="0" fontId="0" fillId="2" borderId="48" xfId="0" applyFill="1" applyBorder="1" applyAlignment="1">
      <alignment vertical="center"/>
    </xf>
    <xf numFmtId="0" fontId="0" fillId="2" borderId="53" xfId="0" applyFill="1"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0" fillId="0" borderId="48" xfId="0" applyBorder="1" applyAlignment="1">
      <alignment vertical="center"/>
    </xf>
    <xf numFmtId="0" fontId="0" fillId="0" borderId="56" xfId="0" applyBorder="1" applyAlignment="1">
      <alignment vertical="center"/>
    </xf>
    <xf numFmtId="0" fontId="0" fillId="0" borderId="57" xfId="0" applyBorder="1" applyAlignment="1">
      <alignment vertical="center"/>
    </xf>
    <xf numFmtId="0" fontId="0" fillId="0" borderId="53" xfId="0" applyBorder="1" applyAlignment="1">
      <alignment vertical="center"/>
    </xf>
    <xf numFmtId="0" fontId="0" fillId="0" borderId="11" xfId="0" applyBorder="1" applyAlignment="1">
      <alignment horizontal="center" vertical="center" wrapText="1"/>
    </xf>
    <xf numFmtId="0" fontId="0" fillId="0" borderId="59" xfId="0" applyBorder="1" applyAlignment="1">
      <alignment vertical="center" textRotation="255" wrapText="1"/>
    </xf>
    <xf numFmtId="0" fontId="0" fillId="0" borderId="20" xfId="0" applyBorder="1" applyAlignment="1">
      <alignment vertical="center" wrapText="1"/>
    </xf>
    <xf numFmtId="0" fontId="1" fillId="0" borderId="43" xfId="0" applyFont="1" applyBorder="1" applyAlignment="1">
      <alignment horizontal="center" vertical="center"/>
    </xf>
    <xf numFmtId="0" fontId="0" fillId="2" borderId="26" xfId="0" applyFill="1" applyBorder="1" applyAlignment="1">
      <alignment horizontal="right" vertical="center"/>
    </xf>
    <xf numFmtId="0" fontId="0" fillId="2" borderId="25" xfId="0" applyFill="1" applyBorder="1" applyAlignment="1">
      <alignment horizontal="right" vertical="center"/>
    </xf>
    <xf numFmtId="0" fontId="0" fillId="2" borderId="29" xfId="0" applyFill="1" applyBorder="1" applyAlignment="1">
      <alignment horizontal="right" vertical="center"/>
    </xf>
    <xf numFmtId="0" fontId="0" fillId="0" borderId="62" xfId="0" applyBorder="1" applyAlignment="1">
      <alignment horizontal="center" vertical="center" wrapText="1"/>
    </xf>
    <xf numFmtId="0" fontId="0" fillId="0" borderId="6" xfId="0" applyBorder="1" applyAlignment="1">
      <alignment vertical="center" shrinkToFit="1"/>
    </xf>
    <xf numFmtId="0" fontId="8" fillId="0" borderId="9" xfId="0" applyFont="1" applyBorder="1" applyAlignment="1">
      <alignment horizontal="center" vertical="center" wrapText="1" shrinkToFit="1"/>
    </xf>
    <xf numFmtId="0" fontId="0" fillId="2" borderId="21" xfId="0" applyFill="1" applyBorder="1" applyAlignment="1">
      <alignment horizontal="center" vertical="center" wrapText="1"/>
    </xf>
    <xf numFmtId="0" fontId="8" fillId="2" borderId="9" xfId="0" applyFont="1" applyFill="1" applyBorder="1" applyAlignment="1">
      <alignment horizontal="center" vertical="center" wrapText="1" shrinkToFit="1"/>
    </xf>
    <xf numFmtId="0" fontId="8" fillId="0" borderId="9" xfId="0" applyFont="1" applyBorder="1" applyAlignment="1">
      <alignment horizontal="center" vertical="center" wrapText="1"/>
    </xf>
    <xf numFmtId="0" fontId="0" fillId="0" borderId="64" xfId="0" applyBorder="1" applyAlignment="1">
      <alignment horizontal="center" vertical="center" wrapText="1"/>
    </xf>
    <xf numFmtId="0" fontId="8" fillId="0" borderId="21" xfId="0" applyFont="1" applyBorder="1" applyAlignment="1">
      <alignment horizontal="center" vertical="center" wrapText="1"/>
    </xf>
    <xf numFmtId="0" fontId="0" fillId="0" borderId="19" xfId="0" applyBorder="1" applyAlignment="1">
      <alignment horizontal="center" vertical="center" wrapText="1"/>
    </xf>
    <xf numFmtId="0" fontId="8" fillId="2" borderId="21" xfId="0" applyFont="1" applyFill="1" applyBorder="1" applyAlignment="1">
      <alignment horizontal="center" vertical="center" wrapText="1"/>
    </xf>
    <xf numFmtId="0" fontId="0" fillId="2" borderId="64" xfId="0" applyFill="1" applyBorder="1" applyAlignment="1">
      <alignment horizontal="center" vertical="center" wrapText="1"/>
    </xf>
    <xf numFmtId="0" fontId="0" fillId="2" borderId="24" xfId="0" applyFill="1" applyBorder="1" applyAlignment="1">
      <alignment horizontal="center" vertical="center" wrapText="1"/>
    </xf>
    <xf numFmtId="0" fontId="0" fillId="2" borderId="19" xfId="0" applyFill="1" applyBorder="1" applyAlignment="1">
      <alignment horizontal="center" vertical="center" wrapText="1"/>
    </xf>
    <xf numFmtId="0" fontId="13" fillId="0" borderId="21" xfId="0" applyFont="1" applyBorder="1" applyAlignment="1">
      <alignment horizontal="center" vertical="center" wrapText="1"/>
    </xf>
    <xf numFmtId="0" fontId="0" fillId="0" borderId="65" xfId="0" applyBorder="1" applyAlignment="1">
      <alignment horizontal="center" vertical="center" wrapText="1"/>
    </xf>
    <xf numFmtId="0" fontId="8" fillId="2" borderId="24" xfId="0" applyFont="1" applyFill="1" applyBorder="1" applyAlignment="1">
      <alignment horizontal="center" vertical="center" wrapText="1"/>
    </xf>
    <xf numFmtId="0" fontId="0" fillId="0" borderId="66" xfId="0" applyBorder="1" applyAlignment="1">
      <alignment horizontal="center" vertical="center" wrapText="1"/>
    </xf>
    <xf numFmtId="0" fontId="13" fillId="0" borderId="9" xfId="0" applyFont="1" applyBorder="1" applyAlignment="1">
      <alignment horizontal="center" vertical="center" wrapText="1"/>
    </xf>
    <xf numFmtId="0" fontId="11" fillId="0" borderId="62" xfId="0" applyFont="1" applyBorder="1" applyAlignment="1">
      <alignment horizontal="center" vertical="center" wrapText="1"/>
    </xf>
    <xf numFmtId="0" fontId="0" fillId="0" borderId="67" xfId="0" applyBorder="1" applyAlignment="1">
      <alignment horizontal="center" vertical="center" wrapText="1"/>
    </xf>
    <xf numFmtId="0" fontId="0" fillId="2" borderId="23" xfId="0" applyFill="1" applyBorder="1" applyAlignment="1">
      <alignment vertical="center"/>
    </xf>
    <xf numFmtId="0" fontId="8" fillId="0" borderId="24" xfId="0" applyFont="1" applyBorder="1" applyAlignment="1">
      <alignment horizontal="center" vertical="center" wrapText="1"/>
    </xf>
    <xf numFmtId="0" fontId="8" fillId="0" borderId="64" xfId="0" applyFont="1" applyBorder="1" applyAlignment="1">
      <alignment horizontal="center" vertical="center" wrapText="1"/>
    </xf>
    <xf numFmtId="0" fontId="8" fillId="2" borderId="64" xfId="0" applyFont="1" applyFill="1" applyBorder="1" applyAlignment="1">
      <alignment horizontal="center" vertical="center" wrapText="1"/>
    </xf>
    <xf numFmtId="0" fontId="0" fillId="3" borderId="9" xfId="0" applyFill="1" applyBorder="1" applyAlignment="1">
      <alignment horizontal="center" vertical="center" wrapText="1"/>
    </xf>
    <xf numFmtId="0" fontId="0" fillId="3" borderId="24" xfId="0" applyFill="1" applyBorder="1" applyAlignment="1">
      <alignment horizontal="center" vertical="center" wrapText="1"/>
    </xf>
    <xf numFmtId="0" fontId="14" fillId="0" borderId="0" xfId="0" applyFont="1" applyAlignment="1">
      <alignment horizontal="left" vertical="center"/>
    </xf>
    <xf numFmtId="0" fontId="0" fillId="0" borderId="68" xfId="0" applyBorder="1" applyAlignment="1">
      <alignment vertical="center" wrapText="1"/>
    </xf>
    <xf numFmtId="0" fontId="0" fillId="0" borderId="45" xfId="0" applyBorder="1" applyAlignment="1">
      <alignment horizontal="left" vertical="center" wrapText="1"/>
    </xf>
    <xf numFmtId="0" fontId="8" fillId="0" borderId="68" xfId="0" applyFont="1" applyBorder="1" applyAlignment="1">
      <alignment vertical="center" wrapText="1"/>
    </xf>
    <xf numFmtId="0" fontId="1" fillId="0" borderId="0" xfId="0" applyFont="1" applyAlignment="1">
      <alignment horizontal="left" vertical="center"/>
    </xf>
    <xf numFmtId="0" fontId="1" fillId="0" borderId="0" xfId="0" applyFont="1" applyAlignment="1">
      <alignment vertical="center"/>
    </xf>
    <xf numFmtId="0" fontId="0" fillId="0" borderId="0" xfId="0" applyFill="1" applyBorder="1" applyAlignment="1">
      <alignment horizontal="left" vertical="center"/>
    </xf>
    <xf numFmtId="0" fontId="0" fillId="0" borderId="0" xfId="0" applyFill="1" applyBorder="1" applyAlignment="1">
      <alignment vertical="center"/>
    </xf>
    <xf numFmtId="0" fontId="8" fillId="0" borderId="43" xfId="0" applyFont="1" applyBorder="1" applyAlignment="1">
      <alignment horizontal="left" vertical="center"/>
    </xf>
    <xf numFmtId="0" fontId="8" fillId="0" borderId="36" xfId="0" applyFont="1" applyBorder="1" applyAlignment="1">
      <alignment horizontal="left" vertical="center"/>
    </xf>
    <xf numFmtId="0" fontId="8" fillId="0" borderId="42" xfId="0" applyFont="1" applyBorder="1" applyAlignment="1">
      <alignment horizontal="left" vertical="center"/>
    </xf>
    <xf numFmtId="0" fontId="0" fillId="0" borderId="0" xfId="0" applyAlignment="1">
      <alignment horizontal="left" vertical="center" wrapText="1"/>
    </xf>
    <xf numFmtId="0" fontId="0" fillId="0" borderId="43" xfId="0" applyBorder="1" applyAlignment="1">
      <alignment horizontal="right" vertical="center"/>
    </xf>
    <xf numFmtId="180" fontId="0" fillId="0" borderId="25" xfId="0" applyNumberFormat="1" applyBorder="1" applyAlignment="1">
      <alignment horizontal="right" vertical="center"/>
    </xf>
    <xf numFmtId="0" fontId="0" fillId="0" borderId="69" xfId="0" applyBorder="1" applyAlignment="1">
      <alignment vertical="center" wrapText="1"/>
    </xf>
    <xf numFmtId="0" fontId="3" fillId="0" borderId="0" xfId="0" applyFont="1" applyAlignment="1">
      <alignment horizontal="left" vertical="center"/>
    </xf>
    <xf numFmtId="0" fontId="3" fillId="0" borderId="0" xfId="0" applyFont="1" applyBorder="1" applyAlignment="1">
      <alignment vertical="center"/>
    </xf>
    <xf numFmtId="0" fontId="3" fillId="0" borderId="0" xfId="0" applyFont="1" applyFill="1" applyBorder="1" applyAlignment="1">
      <alignment horizontal="center" vertical="center" wrapText="1"/>
    </xf>
    <xf numFmtId="0" fontId="0" fillId="0" borderId="18" xfId="0" applyBorder="1" applyAlignment="1">
      <alignment vertical="center" wrapText="1"/>
    </xf>
    <xf numFmtId="0" fontId="1" fillId="0" borderId="2" xfId="2" applyFont="1" applyFill="1" applyBorder="1" applyAlignment="1">
      <alignment vertical="center"/>
    </xf>
    <xf numFmtId="0" fontId="0" fillId="0" borderId="36" xfId="0" applyBorder="1">
      <alignment vertical="center"/>
    </xf>
    <xf numFmtId="0" fontId="5" fillId="0" borderId="0" xfId="0" applyFont="1" applyAlignment="1">
      <alignment horizontal="left" vertical="center"/>
    </xf>
    <xf numFmtId="0" fontId="0" fillId="0" borderId="70" xfId="0" applyBorder="1" applyAlignment="1">
      <alignment horizontal="center" vertical="center" wrapText="1"/>
    </xf>
    <xf numFmtId="0" fontId="8" fillId="2" borderId="43" xfId="0" applyFont="1" applyFill="1" applyBorder="1" applyAlignment="1">
      <alignment horizontal="left" vertical="center"/>
    </xf>
    <xf numFmtId="0" fontId="8" fillId="2" borderId="36" xfId="0" applyFont="1" applyFill="1" applyBorder="1" applyAlignment="1">
      <alignment horizontal="left" vertical="center"/>
    </xf>
    <xf numFmtId="0" fontId="0" fillId="2" borderId="72" xfId="0" applyFill="1" applyBorder="1" applyAlignment="1">
      <alignment horizontal="right" vertical="center"/>
    </xf>
    <xf numFmtId="0" fontId="8" fillId="2" borderId="25" xfId="0" applyFont="1" applyFill="1" applyBorder="1" applyAlignment="1">
      <alignment horizontal="left" vertical="center"/>
    </xf>
    <xf numFmtId="180" fontId="0" fillId="2" borderId="25" xfId="0" applyNumberFormat="1" applyFill="1" applyBorder="1" applyAlignment="1">
      <alignment vertical="center"/>
    </xf>
    <xf numFmtId="0" fontId="8" fillId="2" borderId="26" xfId="0" applyFont="1" applyFill="1" applyBorder="1" applyAlignment="1">
      <alignment horizontal="left" vertical="center"/>
    </xf>
    <xf numFmtId="0" fontId="8" fillId="2" borderId="29" xfId="0" applyFont="1" applyFill="1" applyBorder="1" applyAlignment="1">
      <alignment horizontal="left" vertical="center"/>
    </xf>
    <xf numFmtId="0" fontId="1" fillId="2" borderId="71" xfId="0" applyFont="1" applyFill="1" applyBorder="1" applyAlignment="1">
      <alignment horizontal="center" vertical="center"/>
    </xf>
    <xf numFmtId="0" fontId="1" fillId="2" borderId="79" xfId="0" applyFont="1" applyFill="1" applyBorder="1" applyAlignment="1">
      <alignment horizontal="center" vertical="center"/>
    </xf>
    <xf numFmtId="0" fontId="1" fillId="0" borderId="71" xfId="0" applyFont="1" applyBorder="1" applyAlignment="1">
      <alignment horizontal="center" vertical="center"/>
    </xf>
    <xf numFmtId="0" fontId="1" fillId="0" borderId="79" xfId="0" applyFont="1" applyBorder="1" applyAlignment="1">
      <alignment horizontal="center" vertical="center"/>
    </xf>
    <xf numFmtId="0" fontId="8" fillId="0" borderId="46" xfId="0" applyFont="1" applyBorder="1" applyAlignment="1">
      <alignment horizontal="left" vertical="center" wrapText="1"/>
    </xf>
    <xf numFmtId="0" fontId="0" fillId="0" borderId="80" xfId="0" applyBorder="1" applyAlignment="1">
      <alignment horizontal="left" vertical="center"/>
    </xf>
    <xf numFmtId="0" fontId="0" fillId="0" borderId="81" xfId="0" applyBorder="1" applyAlignment="1">
      <alignment horizontal="right" vertical="center"/>
    </xf>
    <xf numFmtId="0" fontId="0" fillId="0" borderId="60" xfId="0" applyBorder="1" applyAlignment="1">
      <alignment vertical="center" wrapText="1"/>
    </xf>
    <xf numFmtId="0" fontId="15" fillId="0" borderId="0" xfId="0" applyFont="1" applyAlignment="1">
      <alignment horizontal="left" vertical="center"/>
    </xf>
    <xf numFmtId="0" fontId="15" fillId="0" borderId="0" xfId="0" applyFont="1" applyAlignment="1">
      <alignment horizontal="right" vertical="center"/>
    </xf>
    <xf numFmtId="0" fontId="17" fillId="0" borderId="0" xfId="0" applyFont="1" applyAlignment="1">
      <alignment horizontal="left" vertical="center"/>
    </xf>
    <xf numFmtId="0" fontId="0" fillId="0" borderId="84" xfId="0" applyBorder="1" applyAlignment="1">
      <alignment vertical="center" wrapText="1"/>
    </xf>
    <xf numFmtId="0" fontId="1" fillId="0" borderId="85" xfId="2" applyFont="1" applyFill="1" applyBorder="1" applyAlignment="1">
      <alignment vertical="center"/>
    </xf>
    <xf numFmtId="0" fontId="0" fillId="0" borderId="85" xfId="0" applyBorder="1">
      <alignment vertical="center"/>
    </xf>
    <xf numFmtId="0" fontId="0" fillId="0" borderId="18" xfId="0" applyBorder="1" applyAlignment="1">
      <alignment horizontal="left" vertical="center" wrapText="1"/>
    </xf>
    <xf numFmtId="0" fontId="0" fillId="0" borderId="86" xfId="0" applyBorder="1" applyAlignment="1">
      <alignment vertical="center" wrapText="1"/>
    </xf>
    <xf numFmtId="0" fontId="0" fillId="0" borderId="87" xfId="0" applyBorder="1" applyAlignment="1">
      <alignment vertical="center"/>
    </xf>
    <xf numFmtId="0" fontId="0" fillId="0" borderId="49" xfId="0" applyBorder="1" applyAlignment="1">
      <alignment vertical="center" wrapText="1"/>
    </xf>
    <xf numFmtId="0" fontId="0" fillId="0" borderId="88" xfId="0" applyBorder="1" applyAlignment="1">
      <alignment horizontal="center" vertical="center" wrapText="1"/>
    </xf>
    <xf numFmtId="0" fontId="0" fillId="0" borderId="3" xfId="0" applyBorder="1" applyAlignment="1">
      <alignment horizontal="left" vertical="center"/>
    </xf>
    <xf numFmtId="0" fontId="11" fillId="0" borderId="71" xfId="0" applyFont="1" applyBorder="1" applyAlignment="1">
      <alignment vertical="center" wrapText="1"/>
    </xf>
    <xf numFmtId="0" fontId="0" fillId="0" borderId="91" xfId="0" applyBorder="1" applyAlignment="1">
      <alignment horizontal="center" vertical="center" wrapText="1"/>
    </xf>
    <xf numFmtId="0" fontId="17" fillId="0" borderId="18" xfId="0" applyFont="1" applyBorder="1" applyAlignment="1">
      <alignment vertical="center"/>
    </xf>
    <xf numFmtId="0" fontId="17" fillId="0" borderId="0" xfId="0" applyFont="1" applyBorder="1" applyAlignment="1">
      <alignment vertical="center"/>
    </xf>
    <xf numFmtId="0" fontId="8" fillId="0" borderId="6" xfId="0" applyFont="1" applyBorder="1" applyAlignment="1">
      <alignment vertical="center"/>
    </xf>
    <xf numFmtId="0" fontId="0" fillId="0" borderId="92" xfId="0" applyBorder="1">
      <alignment vertical="center"/>
    </xf>
    <xf numFmtId="0" fontId="10" fillId="0" borderId="0" xfId="0" applyFont="1" applyBorder="1" applyAlignment="1">
      <alignment vertical="center" shrinkToFit="1"/>
    </xf>
    <xf numFmtId="0" fontId="10" fillId="0" borderId="0" xfId="0" applyFont="1" applyBorder="1" applyAlignment="1">
      <alignment vertical="center"/>
    </xf>
    <xf numFmtId="0" fontId="17" fillId="0" borderId="0" xfId="0" applyFont="1">
      <alignment vertical="center"/>
    </xf>
    <xf numFmtId="0" fontId="1" fillId="0" borderId="0" xfId="1" applyFont="1" applyAlignment="1">
      <alignment horizontal="center" vertical="center"/>
    </xf>
    <xf numFmtId="0" fontId="6" fillId="0" borderId="0" xfId="1" applyFont="1" applyAlignment="1">
      <alignment horizontal="center" vertical="center"/>
    </xf>
    <xf numFmtId="0" fontId="11" fillId="0" borderId="93" xfId="0" applyFont="1" applyBorder="1" applyAlignment="1">
      <alignment horizontal="center" vertical="center" wrapText="1"/>
    </xf>
    <xf numFmtId="0" fontId="15" fillId="0" borderId="0" xfId="0" applyFont="1" applyBorder="1">
      <alignment vertical="center"/>
    </xf>
    <xf numFmtId="0" fontId="1" fillId="0" borderId="0" xfId="0" applyFont="1" applyBorder="1" applyAlignment="1">
      <alignment vertical="center"/>
    </xf>
    <xf numFmtId="0" fontId="0" fillId="0" borderId="93" xfId="0" applyBorder="1" applyAlignment="1">
      <alignment horizontal="center" vertical="center" shrinkToFit="1"/>
    </xf>
    <xf numFmtId="0" fontId="1" fillId="0" borderId="95" xfId="0" applyFont="1" applyBorder="1" applyAlignment="1">
      <alignment vertical="center" shrinkToFit="1"/>
    </xf>
    <xf numFmtId="0" fontId="1" fillId="0" borderId="95" xfId="0" applyFont="1" applyBorder="1">
      <alignment vertical="center"/>
    </xf>
    <xf numFmtId="0" fontId="0" fillId="0" borderId="96" xfId="0" applyBorder="1" applyAlignment="1">
      <alignment horizontal="center" vertical="center"/>
    </xf>
    <xf numFmtId="0" fontId="11" fillId="0" borderId="99" xfId="0" applyFont="1" applyBorder="1" applyAlignment="1">
      <alignment horizontal="center" vertical="center"/>
    </xf>
    <xf numFmtId="0" fontId="11" fillId="0" borderId="93" xfId="0" applyFont="1" applyBorder="1" applyAlignment="1">
      <alignment horizontal="center" vertical="center" shrinkToFit="1"/>
    </xf>
    <xf numFmtId="0" fontId="11" fillId="0" borderId="99" xfId="0" applyFont="1" applyBorder="1" applyAlignment="1">
      <alignment horizontal="center" vertical="center" shrinkToFit="1"/>
    </xf>
    <xf numFmtId="0" fontId="11" fillId="0" borderId="100" xfId="0" applyFont="1" applyBorder="1" applyAlignment="1">
      <alignment horizontal="center" vertical="center" wrapText="1"/>
    </xf>
    <xf numFmtId="0" fontId="11" fillId="0" borderId="101" xfId="0" applyFont="1" applyBorder="1" applyAlignment="1">
      <alignment horizontal="center" vertical="center" wrapText="1"/>
    </xf>
    <xf numFmtId="0" fontId="11" fillId="0" borderId="99" xfId="0" applyFont="1" applyBorder="1" applyAlignment="1">
      <alignment horizontal="center" vertical="center" wrapText="1"/>
    </xf>
    <xf numFmtId="0" fontId="0" fillId="0" borderId="103" xfId="0" applyBorder="1" applyAlignment="1">
      <alignment horizontal="center" vertical="center" shrinkToFit="1"/>
    </xf>
    <xf numFmtId="0" fontId="1" fillId="0" borderId="106" xfId="0" applyFont="1" applyBorder="1" applyAlignment="1">
      <alignment vertical="center" shrinkToFit="1"/>
    </xf>
    <xf numFmtId="0" fontId="8" fillId="0" borderId="105" xfId="0" applyFont="1" applyBorder="1" applyAlignment="1">
      <alignment horizontal="center" vertical="center" shrinkToFit="1"/>
    </xf>
    <xf numFmtId="0" fontId="8" fillId="0" borderId="101" xfId="0" applyFont="1" applyBorder="1" applyAlignment="1">
      <alignment horizontal="center" vertical="center" shrinkToFit="1"/>
    </xf>
    <xf numFmtId="0" fontId="8" fillId="0" borderId="93" xfId="0" applyFont="1" applyBorder="1" applyAlignment="1">
      <alignment horizontal="center" vertical="center" shrinkToFit="1"/>
    </xf>
    <xf numFmtId="0" fontId="11" fillId="0" borderId="107" xfId="0" applyFont="1" applyBorder="1" applyAlignment="1">
      <alignment horizontal="center" vertical="center" wrapText="1" shrinkToFit="1"/>
    </xf>
    <xf numFmtId="0" fontId="11" fillId="4" borderId="0" xfId="0" applyFont="1" applyFill="1">
      <alignment vertical="center"/>
    </xf>
    <xf numFmtId="0" fontId="11" fillId="4" borderId="64" xfId="0" applyFont="1" applyFill="1" applyBorder="1" applyAlignment="1">
      <alignment vertical="center" wrapText="1"/>
    </xf>
    <xf numFmtId="0" fontId="13" fillId="0" borderId="99" xfId="0" applyFont="1" applyBorder="1" applyAlignment="1">
      <alignment horizontal="center" vertical="center" wrapText="1"/>
    </xf>
    <xf numFmtId="0" fontId="0" fillId="0" borderId="108" xfId="0" applyBorder="1" applyAlignment="1">
      <alignment horizontal="center" vertical="center" shrinkToFit="1"/>
    </xf>
    <xf numFmtId="0" fontId="1" fillId="0" borderId="109" xfId="0" applyFont="1" applyBorder="1" applyAlignment="1">
      <alignment horizontal="center" vertical="center" wrapText="1"/>
    </xf>
    <xf numFmtId="0" fontId="0" fillId="0" borderId="110" xfId="0" applyBorder="1" applyAlignment="1">
      <alignment horizontal="center" vertical="center" wrapText="1"/>
    </xf>
    <xf numFmtId="0" fontId="0" fillId="0" borderId="111" xfId="0" applyBorder="1" applyAlignment="1">
      <alignment vertical="center" textRotation="255" wrapText="1"/>
    </xf>
    <xf numFmtId="0" fontId="11" fillId="0" borderId="51" xfId="0" applyFont="1" applyBorder="1" applyAlignment="1">
      <alignment horizontal="center" vertical="center" wrapText="1"/>
    </xf>
    <xf numFmtId="0" fontId="21" fillId="0" borderId="0" xfId="0" applyFont="1" applyBorder="1" applyAlignment="1">
      <alignment vertical="center"/>
    </xf>
    <xf numFmtId="0" fontId="1" fillId="0" borderId="112" xfId="1" applyNumberFormat="1" applyFont="1" applyFill="1" applyBorder="1" applyAlignment="1" applyProtection="1">
      <alignment vertical="center" shrinkToFit="1"/>
      <protection locked="0"/>
    </xf>
    <xf numFmtId="0" fontId="1" fillId="5" borderId="0" xfId="0" applyFont="1" applyFill="1" applyAlignment="1">
      <alignment vertical="center"/>
    </xf>
    <xf numFmtId="0" fontId="1" fillId="3" borderId="95" xfId="0" applyFont="1" applyFill="1" applyBorder="1" applyAlignment="1">
      <alignment vertical="center" shrinkToFit="1"/>
    </xf>
    <xf numFmtId="0" fontId="1" fillId="0" borderId="113" xfId="0" applyFont="1" applyBorder="1" applyAlignment="1" applyProtection="1">
      <alignment vertical="center" shrinkToFit="1"/>
      <protection locked="0"/>
    </xf>
    <xf numFmtId="0" fontId="1" fillId="0" borderId="116" xfId="0" applyFont="1" applyBorder="1" applyAlignment="1" applyProtection="1">
      <alignment vertical="center" shrinkToFit="1"/>
      <protection locked="0"/>
    </xf>
    <xf numFmtId="0" fontId="1" fillId="0" borderId="39" xfId="0" applyFont="1" applyBorder="1" applyAlignment="1" applyProtection="1">
      <alignment vertical="center" shrinkToFit="1"/>
      <protection locked="0"/>
    </xf>
    <xf numFmtId="0" fontId="1" fillId="0" borderId="64" xfId="0" applyFont="1" applyBorder="1" applyAlignment="1" applyProtection="1">
      <alignment vertical="center" shrinkToFit="1"/>
      <protection locked="0"/>
    </xf>
    <xf numFmtId="0" fontId="1" fillId="0" borderId="122" xfId="0" applyFont="1" applyBorder="1" applyAlignment="1" applyProtection="1">
      <alignment vertical="center" shrinkToFit="1"/>
      <protection locked="0"/>
    </xf>
    <xf numFmtId="0" fontId="1" fillId="0" borderId="125" xfId="0" applyFont="1" applyBorder="1" applyAlignment="1" applyProtection="1">
      <alignment vertical="center" shrinkToFit="1"/>
      <protection locked="0"/>
    </xf>
    <xf numFmtId="0" fontId="1" fillId="0" borderId="128" xfId="0" applyFont="1" applyBorder="1" applyAlignment="1" applyProtection="1">
      <alignment vertical="center" shrinkToFit="1"/>
      <protection locked="0"/>
    </xf>
    <xf numFmtId="0" fontId="1" fillId="0" borderId="129" xfId="0" applyFont="1" applyBorder="1" applyAlignment="1" applyProtection="1">
      <alignment vertical="center" shrinkToFit="1"/>
      <protection locked="0"/>
    </xf>
    <xf numFmtId="0" fontId="1" fillId="0" borderId="0" xfId="1" applyFont="1" applyAlignment="1" applyProtection="1">
      <alignment vertical="center"/>
      <protection locked="0"/>
    </xf>
    <xf numFmtId="0" fontId="1" fillId="0" borderId="0" xfId="0" applyFont="1" applyProtection="1">
      <alignment vertical="center"/>
      <protection locked="0"/>
    </xf>
    <xf numFmtId="0" fontId="0" fillId="5" borderId="88" xfId="0" applyFill="1" applyBorder="1" applyAlignment="1">
      <alignment vertical="center"/>
    </xf>
    <xf numFmtId="0" fontId="1" fillId="0" borderId="131" xfId="0" applyFont="1" applyBorder="1" applyAlignment="1" applyProtection="1">
      <alignment vertical="center" wrapText="1"/>
      <protection locked="0"/>
    </xf>
    <xf numFmtId="0" fontId="1" fillId="0" borderId="132" xfId="0" applyFont="1" applyBorder="1" applyAlignment="1" applyProtection="1">
      <alignment vertical="center" wrapText="1"/>
      <protection locked="0"/>
    </xf>
    <xf numFmtId="0" fontId="1" fillId="0" borderId="133" xfId="0" applyFont="1" applyBorder="1" applyAlignment="1" applyProtection="1">
      <alignment vertical="center" wrapText="1"/>
      <protection locked="0"/>
    </xf>
    <xf numFmtId="0" fontId="0" fillId="0" borderId="4" xfId="0" applyBorder="1" applyAlignment="1" applyProtection="1">
      <alignment vertical="center" textRotation="255" wrapText="1"/>
      <protection locked="0"/>
    </xf>
    <xf numFmtId="0" fontId="0" fillId="3" borderId="134" xfId="0" applyFill="1" applyBorder="1" applyAlignment="1">
      <alignment vertical="center" wrapText="1"/>
    </xf>
    <xf numFmtId="0" fontId="0" fillId="5" borderId="135" xfId="0" applyFill="1" applyBorder="1" applyAlignment="1">
      <alignment horizontal="right" vertical="center"/>
    </xf>
    <xf numFmtId="0" fontId="1" fillId="3" borderId="136" xfId="0" applyFont="1" applyFill="1" applyBorder="1" applyAlignment="1">
      <alignment vertical="center" wrapText="1"/>
    </xf>
    <xf numFmtId="0" fontId="1" fillId="3" borderId="137" xfId="0" applyFont="1" applyFill="1" applyBorder="1" applyAlignment="1">
      <alignment vertical="center" wrapText="1"/>
    </xf>
    <xf numFmtId="0" fontId="0" fillId="5" borderId="52" xfId="0" applyFill="1" applyBorder="1">
      <alignment vertical="center"/>
    </xf>
    <xf numFmtId="0" fontId="0" fillId="5" borderId="136" xfId="0" applyFill="1" applyBorder="1">
      <alignment vertical="center"/>
    </xf>
    <xf numFmtId="0" fontId="0" fillId="5" borderId="137" xfId="0" applyFill="1" applyBorder="1">
      <alignment vertical="center"/>
    </xf>
    <xf numFmtId="0" fontId="0" fillId="0" borderId="8" xfId="0" applyBorder="1" applyAlignment="1">
      <alignment vertical="center" textRotation="255" wrapText="1"/>
    </xf>
    <xf numFmtId="0" fontId="0" fillId="0" borderId="138" xfId="0" applyBorder="1" applyAlignment="1">
      <alignment vertical="center" textRotation="255" wrapText="1"/>
    </xf>
    <xf numFmtId="0" fontId="0" fillId="0" borderId="139" xfId="0" applyBorder="1" applyAlignment="1">
      <alignment vertical="center" textRotation="255" wrapText="1"/>
    </xf>
    <xf numFmtId="0" fontId="0" fillId="0" borderId="5" xfId="0" applyBorder="1" applyAlignment="1" applyProtection="1">
      <alignment vertical="center" textRotation="255" wrapText="1"/>
      <protection locked="0"/>
    </xf>
    <xf numFmtId="0" fontId="0" fillId="0" borderId="38" xfId="0" applyBorder="1" applyAlignment="1" applyProtection="1">
      <alignment vertical="center" textRotation="255" wrapText="1"/>
      <protection locked="0"/>
    </xf>
    <xf numFmtId="0" fontId="0" fillId="0" borderId="8" xfId="0" applyBorder="1" applyAlignment="1" applyProtection="1">
      <alignment vertical="center" textRotation="255" wrapText="1"/>
      <protection locked="0"/>
    </xf>
    <xf numFmtId="0" fontId="10" fillId="0" borderId="0" xfId="0" applyFont="1" applyBorder="1" applyAlignment="1" applyProtection="1">
      <alignment vertical="center"/>
      <protection locked="0"/>
    </xf>
    <xf numFmtId="0" fontId="0" fillId="0" borderId="54" xfId="0" applyBorder="1" applyAlignment="1" applyProtection="1">
      <alignment vertical="center" textRotation="255" wrapText="1"/>
      <protection locked="0"/>
    </xf>
    <xf numFmtId="0" fontId="11" fillId="4" borderId="64" xfId="0" applyFont="1" applyFill="1" applyBorder="1" applyAlignment="1" applyProtection="1">
      <alignment vertical="center" wrapText="1"/>
      <protection locked="0"/>
    </xf>
    <xf numFmtId="0" fontId="1" fillId="0" borderId="122" xfId="0" applyFont="1" applyBorder="1" applyAlignment="1" applyProtection="1">
      <alignment horizontal="center" vertical="center" shrinkToFit="1"/>
      <protection locked="0"/>
    </xf>
    <xf numFmtId="0" fontId="1" fillId="0" borderId="39" xfId="0" applyFont="1" applyBorder="1" applyAlignment="1" applyProtection="1">
      <alignment horizontal="center" vertical="center" shrinkToFit="1"/>
      <protection locked="0"/>
    </xf>
    <xf numFmtId="0" fontId="1" fillId="0" borderId="64" xfId="0" applyFont="1" applyBorder="1" applyAlignment="1" applyProtection="1">
      <alignment horizontal="center" vertical="center" shrinkToFit="1"/>
      <protection locked="0"/>
    </xf>
    <xf numFmtId="0" fontId="1" fillId="0" borderId="43" xfId="0" applyFont="1" applyBorder="1" applyAlignment="1" applyProtection="1">
      <alignment horizontal="center" vertical="center" shrinkToFit="1"/>
      <protection locked="0"/>
    </xf>
    <xf numFmtId="0" fontId="1" fillId="0" borderId="121" xfId="0" applyFont="1" applyBorder="1" applyAlignment="1" applyProtection="1">
      <alignment horizontal="center" vertical="center" shrinkToFit="1"/>
      <protection locked="0"/>
    </xf>
    <xf numFmtId="0" fontId="1" fillId="0" borderId="123" xfId="0" applyFont="1" applyBorder="1" applyAlignment="1" applyProtection="1">
      <alignment horizontal="center" vertical="center" shrinkToFit="1"/>
      <protection locked="0"/>
    </xf>
    <xf numFmtId="0" fontId="1" fillId="0" borderId="129" xfId="0" applyFont="1" applyBorder="1" applyAlignment="1" applyProtection="1">
      <alignment horizontal="center" vertical="center" shrinkToFit="1"/>
      <protection locked="0"/>
    </xf>
    <xf numFmtId="0" fontId="1" fillId="0" borderId="125" xfId="0" applyFont="1" applyBorder="1" applyAlignment="1" applyProtection="1">
      <alignment horizontal="center" vertical="center" shrinkToFit="1"/>
      <protection locked="0"/>
    </xf>
    <xf numFmtId="0" fontId="1" fillId="0" borderId="128" xfId="0" applyFont="1" applyBorder="1" applyAlignment="1" applyProtection="1">
      <alignment horizontal="center" vertical="center" shrinkToFit="1"/>
      <protection locked="0"/>
    </xf>
    <xf numFmtId="0" fontId="1" fillId="0" borderId="141" xfId="0" applyFont="1" applyBorder="1" applyAlignment="1" applyProtection="1">
      <alignment horizontal="center" vertical="center" shrinkToFit="1"/>
      <protection locked="0"/>
    </xf>
    <xf numFmtId="0" fontId="1" fillId="0" borderId="127" xfId="0" applyFont="1" applyBorder="1" applyAlignment="1" applyProtection="1">
      <alignment horizontal="center" vertical="center" shrinkToFit="1"/>
      <protection locked="0"/>
    </xf>
    <xf numFmtId="0" fontId="1" fillId="0" borderId="130" xfId="0" applyFont="1" applyBorder="1" applyAlignment="1" applyProtection="1">
      <alignment horizontal="center" vertical="center" shrinkToFit="1"/>
      <protection locked="0"/>
    </xf>
    <xf numFmtId="0" fontId="0" fillId="0" borderId="0" xfId="0" applyProtection="1">
      <alignment vertical="center"/>
      <protection locked="0"/>
    </xf>
    <xf numFmtId="0" fontId="0" fillId="0" borderId="38" xfId="0" applyBorder="1" applyAlignment="1" applyProtection="1">
      <alignment vertical="center" wrapText="1"/>
      <protection locked="0"/>
    </xf>
    <xf numFmtId="0" fontId="0" fillId="0" borderId="55" xfId="0" applyBorder="1" applyAlignment="1" applyProtection="1">
      <alignment vertical="center" wrapText="1"/>
      <protection locked="0"/>
    </xf>
    <xf numFmtId="0" fontId="0" fillId="0" borderId="59" xfId="0" applyBorder="1" applyAlignment="1" applyProtection="1">
      <alignment vertical="center" wrapText="1"/>
      <protection locked="0"/>
    </xf>
    <xf numFmtId="0" fontId="1" fillId="0" borderId="119" xfId="0" applyNumberFormat="1" applyFont="1" applyBorder="1" applyAlignment="1" applyProtection="1">
      <alignment vertical="center" shrinkToFit="1"/>
      <protection locked="0"/>
    </xf>
    <xf numFmtId="0" fontId="1" fillId="0" borderId="64" xfId="0" applyNumberFormat="1" applyFont="1" applyBorder="1" applyAlignment="1" applyProtection="1">
      <alignment horizontal="center" vertical="center" shrinkToFit="1"/>
      <protection locked="0"/>
    </xf>
    <xf numFmtId="0" fontId="1" fillId="0" borderId="142" xfId="0" applyNumberFormat="1" applyFont="1" applyBorder="1" applyAlignment="1" applyProtection="1">
      <alignment horizontal="center" vertical="center" shrinkToFit="1"/>
      <protection locked="0"/>
    </xf>
    <xf numFmtId="0" fontId="1" fillId="0" borderId="142" xfId="0" applyNumberFormat="1" applyFont="1" applyBorder="1" applyAlignment="1" applyProtection="1">
      <alignment vertical="center" shrinkToFit="1"/>
      <protection locked="0"/>
    </xf>
    <xf numFmtId="0" fontId="1" fillId="0" borderId="143" xfId="0" applyNumberFormat="1" applyFont="1" applyBorder="1" applyAlignment="1" applyProtection="1">
      <alignment vertical="center" shrinkToFit="1"/>
      <protection locked="0"/>
    </xf>
    <xf numFmtId="179" fontId="1" fillId="0" borderId="144" xfId="0" applyNumberFormat="1" applyFont="1" applyBorder="1" applyAlignment="1" applyProtection="1">
      <alignment horizontal="center" vertical="center"/>
      <protection locked="0"/>
    </xf>
    <xf numFmtId="0" fontId="1" fillId="0" borderId="64" xfId="0" applyNumberFormat="1" applyFont="1" applyBorder="1" applyAlignment="1" applyProtection="1">
      <alignment vertical="center" shrinkToFit="1"/>
      <protection locked="0"/>
    </xf>
    <xf numFmtId="0" fontId="1" fillId="0" borderId="64" xfId="0" applyNumberFormat="1" applyFont="1" applyBorder="1" applyProtection="1">
      <alignment vertical="center"/>
      <protection locked="0"/>
    </xf>
    <xf numFmtId="0" fontId="1" fillId="0" borderId="120" xfId="0" applyNumberFormat="1" applyFont="1" applyBorder="1" applyAlignment="1" applyProtection="1">
      <alignment vertical="center" shrinkToFit="1"/>
      <protection locked="0"/>
    </xf>
    <xf numFmtId="0" fontId="1" fillId="0" borderId="124" xfId="0" applyNumberFormat="1" applyFont="1" applyBorder="1" applyAlignment="1" applyProtection="1">
      <alignment vertical="center" shrinkToFit="1"/>
      <protection locked="0"/>
    </xf>
    <xf numFmtId="0" fontId="1" fillId="0" borderId="128" xfId="0" applyNumberFormat="1" applyFont="1" applyBorder="1" applyAlignment="1" applyProtection="1">
      <alignment horizontal="center" vertical="center" shrinkToFit="1"/>
      <protection locked="0"/>
    </xf>
    <xf numFmtId="0" fontId="1" fillId="0" borderId="128" xfId="0" applyNumberFormat="1" applyFont="1" applyBorder="1" applyAlignment="1" applyProtection="1">
      <alignment vertical="center" shrinkToFit="1"/>
      <protection locked="0"/>
    </xf>
    <xf numFmtId="0" fontId="1" fillId="0" borderId="128" xfId="0" applyNumberFormat="1" applyFont="1" applyBorder="1" applyProtection="1">
      <alignment vertical="center"/>
      <protection locked="0"/>
    </xf>
    <xf numFmtId="0" fontId="1" fillId="0" borderId="126" xfId="0" applyNumberFormat="1" applyFont="1" applyBorder="1" applyAlignment="1" applyProtection="1">
      <alignment vertical="center" shrinkToFit="1"/>
      <protection locked="0"/>
    </xf>
    <xf numFmtId="179" fontId="1" fillId="0" borderId="145" xfId="0" applyNumberFormat="1" applyFont="1" applyBorder="1" applyAlignment="1" applyProtection="1">
      <alignment horizontal="center" vertical="center"/>
      <protection locked="0"/>
    </xf>
    <xf numFmtId="179" fontId="1" fillId="3" borderId="134" xfId="0" applyNumberFormat="1" applyFont="1" applyFill="1" applyBorder="1" applyAlignment="1">
      <alignment horizontal="center" vertical="center"/>
    </xf>
    <xf numFmtId="0" fontId="0" fillId="0" borderId="23" xfId="0" applyBorder="1" applyAlignment="1" applyProtection="1">
      <alignment vertical="center" wrapText="1"/>
      <protection locked="0"/>
    </xf>
    <xf numFmtId="177" fontId="0" fillId="0" borderId="23" xfId="0" applyNumberFormat="1" applyBorder="1" applyAlignment="1" applyProtection="1">
      <alignment vertical="center" wrapText="1"/>
      <protection locked="0"/>
    </xf>
    <xf numFmtId="0" fontId="0" fillId="2" borderId="23" xfId="0" applyFill="1" applyBorder="1" applyAlignment="1" applyProtection="1">
      <alignment vertical="center" wrapText="1"/>
      <protection locked="0"/>
    </xf>
    <xf numFmtId="177" fontId="0" fillId="2" borderId="23" xfId="0" applyNumberFormat="1" applyFill="1" applyBorder="1" applyAlignment="1" applyProtection="1">
      <alignment vertical="center" wrapText="1"/>
      <protection locked="0"/>
    </xf>
    <xf numFmtId="0" fontId="0" fillId="0" borderId="146" xfId="0" applyBorder="1" applyAlignment="1" applyProtection="1">
      <alignment vertical="center" wrapText="1"/>
      <protection locked="0"/>
    </xf>
    <xf numFmtId="0" fontId="0" fillId="0" borderId="147" xfId="0" applyBorder="1" applyAlignment="1" applyProtection="1">
      <alignment vertical="center" wrapText="1"/>
      <protection locked="0"/>
    </xf>
    <xf numFmtId="0" fontId="11" fillId="0" borderId="23" xfId="0" applyNumberFormat="1" applyFont="1" applyBorder="1" applyAlignment="1" applyProtection="1">
      <alignment vertical="center" wrapText="1" shrinkToFit="1"/>
      <protection locked="0"/>
    </xf>
    <xf numFmtId="0" fontId="0" fillId="0" borderId="148" xfId="0" applyBorder="1" applyAlignment="1" applyProtection="1">
      <alignment vertical="center" wrapText="1"/>
      <protection locked="0"/>
    </xf>
    <xf numFmtId="0" fontId="0" fillId="0" borderId="23" xfId="0" applyBorder="1" applyAlignment="1" applyProtection="1">
      <alignment horizontal="center" vertical="center" wrapText="1"/>
      <protection locked="0"/>
    </xf>
    <xf numFmtId="180" fontId="0" fillId="0" borderId="23" xfId="0" applyNumberFormat="1" applyBorder="1" applyAlignment="1" applyProtection="1">
      <alignment horizontal="center" vertical="center" wrapText="1"/>
      <protection locked="0"/>
    </xf>
    <xf numFmtId="180" fontId="0" fillId="0" borderId="149" xfId="0" applyNumberFormat="1" applyBorder="1" applyAlignment="1" applyProtection="1">
      <alignment horizontal="center" vertical="center" wrapText="1"/>
      <protection locked="0"/>
    </xf>
    <xf numFmtId="0" fontId="0" fillId="2" borderId="148" xfId="0" applyFill="1" applyBorder="1" applyAlignment="1" applyProtection="1">
      <alignment vertical="center" wrapText="1"/>
      <protection locked="0"/>
    </xf>
    <xf numFmtId="0" fontId="0" fillId="2" borderId="23" xfId="0" applyFill="1" applyBorder="1" applyAlignment="1" applyProtection="1">
      <alignment horizontal="center" vertical="center" wrapText="1"/>
      <protection locked="0"/>
    </xf>
    <xf numFmtId="180" fontId="0" fillId="2" borderId="23" xfId="0" applyNumberFormat="1" applyFill="1" applyBorder="1" applyAlignment="1" applyProtection="1">
      <alignment horizontal="center" vertical="center" wrapText="1"/>
      <protection locked="0"/>
    </xf>
    <xf numFmtId="180" fontId="0" fillId="2" borderId="149" xfId="0" applyNumberFormat="1" applyFill="1" applyBorder="1" applyAlignment="1" applyProtection="1">
      <alignment horizontal="center" vertical="center" wrapText="1"/>
      <protection locked="0"/>
    </xf>
    <xf numFmtId="0" fontId="0" fillId="0" borderId="148" xfId="0" applyBorder="1" applyAlignment="1" applyProtection="1">
      <alignment horizontal="left" vertical="center" wrapText="1"/>
      <protection locked="0"/>
    </xf>
    <xf numFmtId="0" fontId="0" fillId="0" borderId="149" xfId="0" applyBorder="1" applyAlignment="1" applyProtection="1">
      <alignment vertical="center" wrapText="1"/>
      <protection locked="0"/>
    </xf>
    <xf numFmtId="0" fontId="0" fillId="0" borderId="150" xfId="0" applyBorder="1" applyAlignment="1" applyProtection="1">
      <alignment vertical="center" wrapText="1"/>
      <protection locked="0"/>
    </xf>
    <xf numFmtId="0" fontId="0" fillId="0" borderId="153" xfId="0" applyBorder="1" applyAlignment="1" applyProtection="1">
      <alignment horizontal="left" vertical="center" wrapText="1"/>
      <protection locked="0"/>
    </xf>
    <xf numFmtId="0" fontId="0" fillId="0" borderId="154" xfId="0" applyBorder="1" applyAlignment="1">
      <alignment vertical="center" textRotation="255" wrapText="1"/>
    </xf>
    <xf numFmtId="0" fontId="0" fillId="0" borderId="155" xfId="0" applyBorder="1" applyAlignment="1">
      <alignment vertical="center" textRotation="255" wrapText="1"/>
    </xf>
    <xf numFmtId="184" fontId="1" fillId="0" borderId="112" xfId="1" applyNumberFormat="1" applyFont="1" applyFill="1" applyBorder="1" applyAlignment="1" applyProtection="1">
      <alignment vertical="center"/>
      <protection locked="0"/>
    </xf>
    <xf numFmtId="184" fontId="1" fillId="3" borderId="156" xfId="1" applyNumberFormat="1" applyFont="1" applyFill="1" applyBorder="1" applyAlignment="1">
      <alignment vertical="center"/>
    </xf>
    <xf numFmtId="176" fontId="1" fillId="0" borderId="157" xfId="1" applyNumberFormat="1" applyFont="1" applyFill="1" applyBorder="1" applyAlignment="1">
      <alignment horizontal="center" vertical="center"/>
    </xf>
    <xf numFmtId="176" fontId="1" fillId="0" borderId="158" xfId="1" applyNumberFormat="1" applyFont="1" applyFill="1" applyBorder="1" applyAlignment="1">
      <alignment horizontal="center" vertical="center"/>
    </xf>
    <xf numFmtId="176" fontId="1" fillId="0" borderId="158" xfId="1" applyNumberFormat="1" applyFont="1" applyFill="1" applyBorder="1" applyAlignment="1">
      <alignment horizontal="right" vertical="center"/>
    </xf>
    <xf numFmtId="176" fontId="1" fillId="0" borderId="159" xfId="1" applyNumberFormat="1" applyFont="1" applyFill="1" applyBorder="1" applyAlignment="1">
      <alignment horizontal="center" vertical="center"/>
    </xf>
    <xf numFmtId="184" fontId="1" fillId="0" borderId="160" xfId="1" applyNumberFormat="1" applyFont="1" applyFill="1" applyBorder="1" applyAlignment="1" applyProtection="1">
      <alignment vertical="center" wrapText="1"/>
      <protection locked="0"/>
    </xf>
    <xf numFmtId="0" fontId="1" fillId="0" borderId="161" xfId="1" applyNumberFormat="1" applyFont="1" applyFill="1" applyBorder="1" applyAlignment="1" applyProtection="1">
      <alignment vertical="center" shrinkToFit="1"/>
      <protection locked="0"/>
    </xf>
    <xf numFmtId="0" fontId="1" fillId="0" borderId="162" xfId="1" applyNumberFormat="1" applyFont="1" applyFill="1" applyBorder="1" applyAlignment="1" applyProtection="1">
      <alignment vertical="center" shrinkToFit="1"/>
      <protection locked="0"/>
    </xf>
    <xf numFmtId="0" fontId="1" fillId="0" borderId="161" xfId="1" applyNumberFormat="1" applyFont="1" applyFill="1" applyBorder="1" applyAlignment="1" applyProtection="1">
      <alignment horizontal="center" vertical="center" shrinkToFit="1"/>
      <protection locked="0"/>
    </xf>
    <xf numFmtId="0" fontId="1" fillId="0" borderId="163" xfId="1" applyNumberFormat="1" applyFont="1" applyFill="1" applyBorder="1" applyAlignment="1" applyProtection="1">
      <alignment vertical="center" shrinkToFit="1"/>
      <protection locked="0"/>
    </xf>
    <xf numFmtId="0" fontId="1" fillId="0" borderId="164" xfId="1" applyNumberFormat="1" applyFont="1" applyFill="1" applyBorder="1" applyAlignment="1" applyProtection="1">
      <alignment vertical="center" shrinkToFit="1"/>
      <protection locked="0"/>
    </xf>
    <xf numFmtId="184" fontId="1" fillId="0" borderId="164" xfId="1" applyNumberFormat="1" applyFont="1" applyFill="1" applyBorder="1" applyAlignment="1" applyProtection="1">
      <alignment vertical="center"/>
      <protection locked="0"/>
    </xf>
    <xf numFmtId="0" fontId="1" fillId="0" borderId="165" xfId="1" applyNumberFormat="1" applyFont="1" applyFill="1" applyBorder="1" applyAlignment="1" applyProtection="1">
      <alignment vertical="center" shrinkToFit="1"/>
      <protection locked="0"/>
    </xf>
    <xf numFmtId="0" fontId="16" fillId="0" borderId="0" xfId="1" applyFont="1" applyAlignment="1">
      <alignment vertical="center"/>
    </xf>
    <xf numFmtId="0" fontId="23" fillId="0" borderId="0" xfId="0" applyFont="1" applyAlignment="1">
      <alignment horizontal="distributed" vertical="center"/>
    </xf>
    <xf numFmtId="0" fontId="24" fillId="0" borderId="0" xfId="0" applyFont="1">
      <alignment vertical="center"/>
    </xf>
    <xf numFmtId="0" fontId="5" fillId="0" borderId="0" xfId="0" applyFont="1">
      <alignment vertical="center"/>
    </xf>
    <xf numFmtId="0" fontId="25" fillId="0" borderId="0" xfId="0" applyFont="1">
      <alignment vertical="center"/>
    </xf>
    <xf numFmtId="0" fontId="0" fillId="0" borderId="166" xfId="0" applyBorder="1" applyAlignment="1">
      <alignment vertical="center" shrinkToFit="1"/>
    </xf>
    <xf numFmtId="0" fontId="26" fillId="0" borderId="43" xfId="0" applyFont="1" applyBorder="1">
      <alignment vertical="center"/>
    </xf>
    <xf numFmtId="0" fontId="28" fillId="0" borderId="120" xfId="0" applyFont="1" applyBorder="1">
      <alignment vertical="center"/>
    </xf>
    <xf numFmtId="0" fontId="0" fillId="0" borderId="43" xfId="0" applyBorder="1">
      <alignment vertical="center"/>
    </xf>
    <xf numFmtId="0" fontId="0" fillId="0" borderId="39" xfId="0" applyBorder="1">
      <alignment vertical="center"/>
    </xf>
    <xf numFmtId="0" fontId="26" fillId="0" borderId="0" xfId="0" applyFont="1" applyBorder="1">
      <alignment vertical="center"/>
    </xf>
    <xf numFmtId="0" fontId="0" fillId="0" borderId="43" xfId="0" applyBorder="1" applyAlignment="1">
      <alignment vertical="center" shrinkToFit="1"/>
    </xf>
    <xf numFmtId="0" fontId="26" fillId="0" borderId="0" xfId="0" applyFont="1" applyBorder="1" applyAlignment="1">
      <alignment vertical="center" shrinkToFit="1"/>
    </xf>
    <xf numFmtId="0" fontId="26" fillId="0" borderId="120" xfId="0" applyFont="1" applyBorder="1">
      <alignment vertical="center"/>
    </xf>
    <xf numFmtId="0" fontId="26" fillId="0" borderId="167" xfId="0" applyFont="1" applyFill="1" applyBorder="1">
      <alignment vertical="center"/>
    </xf>
    <xf numFmtId="0" fontId="3" fillId="0" borderId="0" xfId="0" applyFont="1" applyAlignment="1">
      <alignment vertical="center"/>
    </xf>
    <xf numFmtId="0" fontId="1" fillId="0" borderId="135" xfId="0" applyFont="1" applyBorder="1" applyAlignment="1" applyProtection="1">
      <alignment vertical="center" shrinkToFit="1"/>
      <protection locked="0"/>
    </xf>
    <xf numFmtId="0" fontId="1" fillId="0" borderId="169" xfId="0" applyFont="1" applyBorder="1" applyAlignment="1" applyProtection="1">
      <alignment horizontal="center" vertical="center" shrinkToFit="1"/>
      <protection locked="0"/>
    </xf>
    <xf numFmtId="0" fontId="1" fillId="0" borderId="135" xfId="0" applyFont="1" applyBorder="1" applyAlignment="1" applyProtection="1">
      <alignment horizontal="center" vertical="center" shrinkToFit="1"/>
      <protection locked="0"/>
    </xf>
    <xf numFmtId="0" fontId="1" fillId="0" borderId="142" xfId="0" applyFont="1" applyBorder="1" applyAlignment="1" applyProtection="1">
      <alignment horizontal="center" vertical="center" shrinkToFit="1"/>
      <protection locked="0"/>
    </xf>
    <xf numFmtId="0" fontId="1" fillId="0" borderId="3" xfId="0" applyFont="1" applyBorder="1" applyAlignment="1" applyProtection="1">
      <alignment horizontal="center" vertical="center" shrinkToFit="1"/>
      <protection locked="0"/>
    </xf>
    <xf numFmtId="0" fontId="1" fillId="0" borderId="170" xfId="0" applyFont="1" applyBorder="1" applyAlignment="1" applyProtection="1">
      <alignment horizontal="center" vertical="center" shrinkToFit="1"/>
      <protection locked="0"/>
    </xf>
    <xf numFmtId="0" fontId="1" fillId="0" borderId="171" xfId="0" applyFont="1" applyBorder="1" applyAlignment="1" applyProtection="1">
      <alignment horizontal="center" vertical="center" shrinkToFit="1"/>
      <protection locked="0"/>
    </xf>
    <xf numFmtId="0" fontId="1" fillId="0" borderId="173" xfId="1" applyNumberFormat="1" applyFont="1" applyFill="1" applyBorder="1" applyAlignment="1" applyProtection="1">
      <alignment horizontal="center" vertical="center" shrinkToFit="1"/>
      <protection locked="0"/>
    </xf>
    <xf numFmtId="0" fontId="1" fillId="0" borderId="160" xfId="1" applyNumberFormat="1" applyFont="1" applyFill="1" applyBorder="1" applyAlignment="1" applyProtection="1">
      <alignment horizontal="center" vertical="center" shrinkToFit="1"/>
      <protection locked="0"/>
    </xf>
    <xf numFmtId="0" fontId="1" fillId="0" borderId="112" xfId="1" applyNumberFormat="1" applyFont="1" applyFill="1" applyBorder="1" applyAlignment="1" applyProtection="1">
      <alignment horizontal="center" vertical="center" shrinkToFit="1"/>
      <protection locked="0"/>
    </xf>
    <xf numFmtId="182" fontId="3" fillId="0" borderId="174" xfId="0" applyNumberFormat="1" applyFont="1" applyBorder="1" applyAlignment="1">
      <alignment horizontal="center" vertical="center"/>
    </xf>
    <xf numFmtId="0" fontId="1" fillId="0" borderId="117" xfId="0" applyFont="1" applyBorder="1" applyAlignment="1" applyProtection="1">
      <alignment horizontal="center" vertical="center" shrinkToFit="1"/>
      <protection locked="0"/>
    </xf>
    <xf numFmtId="0" fontId="1" fillId="0" borderId="113" xfId="0" applyFont="1" applyBorder="1" applyAlignment="1" applyProtection="1">
      <alignment horizontal="center" vertical="center" shrinkToFit="1"/>
      <protection locked="0"/>
    </xf>
    <xf numFmtId="0" fontId="1" fillId="0" borderId="175" xfId="1" applyNumberFormat="1" applyFont="1" applyFill="1" applyBorder="1" applyAlignment="1" applyProtection="1">
      <alignment horizontal="center" vertical="center" shrinkToFit="1"/>
      <protection locked="0"/>
    </xf>
    <xf numFmtId="0" fontId="1" fillId="0" borderId="162" xfId="1" applyNumberFormat="1" applyFont="1" applyFill="1" applyBorder="1" applyAlignment="1" applyProtection="1">
      <alignment horizontal="center" vertical="center" shrinkToFit="1"/>
      <protection locked="0"/>
    </xf>
    <xf numFmtId="0" fontId="0" fillId="0" borderId="176" xfId="0" applyBorder="1" applyAlignment="1">
      <alignment horizontal="right" vertical="center"/>
    </xf>
    <xf numFmtId="0" fontId="0" fillId="0" borderId="177" xfId="0" applyBorder="1" applyAlignment="1">
      <alignment horizontal="right" vertical="center"/>
    </xf>
    <xf numFmtId="0" fontId="13" fillId="0" borderId="59" xfId="0" applyFont="1" applyBorder="1" applyAlignment="1">
      <alignment vertical="center" wrapText="1"/>
    </xf>
    <xf numFmtId="0" fontId="3" fillId="0" borderId="0" xfId="2" applyFont="1" applyFill="1" applyBorder="1" applyAlignment="1" applyProtection="1">
      <alignment horizontal="left" vertical="center"/>
    </xf>
    <xf numFmtId="0" fontId="3" fillId="0" borderId="0" xfId="2" applyFont="1" applyFill="1" applyBorder="1" applyAlignment="1" applyProtection="1">
      <alignment horizontal="left" vertical="center" shrinkToFit="1"/>
    </xf>
    <xf numFmtId="0" fontId="3" fillId="0" borderId="0" xfId="2" applyFont="1" applyFill="1" applyProtection="1">
      <alignment vertical="center"/>
    </xf>
    <xf numFmtId="0" fontId="1" fillId="0" borderId="0" xfId="2" applyFill="1" applyProtection="1">
      <alignment vertical="center"/>
    </xf>
    <xf numFmtId="0" fontId="3" fillId="0" borderId="0" xfId="2" applyFont="1" applyFill="1" applyBorder="1" applyAlignment="1" applyProtection="1">
      <alignment horizontal="center" vertical="center" wrapText="1"/>
    </xf>
    <xf numFmtId="0" fontId="3" fillId="0" borderId="0" xfId="2" applyFont="1" applyFill="1" applyBorder="1" applyAlignment="1" applyProtection="1">
      <alignment horizontal="center" vertical="center" shrinkToFit="1"/>
    </xf>
    <xf numFmtId="0" fontId="1" fillId="0" borderId="0" xfId="2" applyFont="1" applyFill="1" applyBorder="1" applyAlignment="1" applyProtection="1">
      <alignment horizontal="right" vertical="center"/>
    </xf>
    <xf numFmtId="0" fontId="1" fillId="0" borderId="0" xfId="2" applyFont="1" applyFill="1" applyAlignment="1" applyProtection="1">
      <alignment vertical="center"/>
    </xf>
    <xf numFmtId="0" fontId="1" fillId="0" borderId="0" xfId="2" applyFont="1" applyFill="1" applyBorder="1" applyAlignment="1" applyProtection="1">
      <alignment vertical="center"/>
    </xf>
    <xf numFmtId="0" fontId="5" fillId="0" borderId="0" xfId="2" applyFont="1" applyFill="1" applyAlignment="1" applyProtection="1">
      <alignment horizontal="right" vertical="center" shrinkToFit="1"/>
    </xf>
    <xf numFmtId="0" fontId="5" fillId="5" borderId="0" xfId="2" applyFont="1" applyFill="1" applyBorder="1" applyAlignment="1" applyProtection="1">
      <alignment vertical="center"/>
    </xf>
    <xf numFmtId="0" fontId="15" fillId="0" borderId="0" xfId="2" applyFont="1" applyFill="1" applyBorder="1" applyAlignment="1" applyProtection="1">
      <alignment horizontal="right" vertical="center"/>
    </xf>
    <xf numFmtId="0" fontId="15" fillId="0" borderId="0" xfId="2" applyFont="1" applyFill="1" applyBorder="1" applyAlignment="1" applyProtection="1">
      <alignment vertical="center"/>
    </xf>
    <xf numFmtId="0" fontId="15" fillId="0" borderId="0" xfId="2" applyFont="1" applyFill="1" applyBorder="1" applyAlignment="1" applyProtection="1">
      <alignment vertical="center" shrinkToFit="1"/>
    </xf>
    <xf numFmtId="0" fontId="5" fillId="0" borderId="0" xfId="2" applyFont="1" applyFill="1" applyBorder="1" applyAlignment="1" applyProtection="1">
      <alignment vertical="center"/>
    </xf>
    <xf numFmtId="0" fontId="1" fillId="0" borderId="0" xfId="2" applyFill="1" applyAlignment="1" applyProtection="1">
      <alignment vertical="center" shrinkToFit="1"/>
    </xf>
    <xf numFmtId="0" fontId="1" fillId="3" borderId="178" xfId="2" applyFill="1" applyBorder="1" applyAlignment="1" applyProtection="1">
      <alignment vertical="center" shrinkToFit="1"/>
    </xf>
    <xf numFmtId="0" fontId="1" fillId="3" borderId="179" xfId="2" applyFont="1" applyFill="1" applyBorder="1" applyAlignment="1" applyProtection="1">
      <alignment vertical="center" shrinkToFit="1"/>
    </xf>
    <xf numFmtId="0" fontId="1" fillId="3" borderId="0" xfId="2" applyFill="1" applyAlignment="1" applyProtection="1">
      <alignment vertical="center" shrinkToFit="1"/>
    </xf>
    <xf numFmtId="0" fontId="1" fillId="0" borderId="0" xfId="2" applyFont="1" applyFill="1" applyAlignment="1" applyProtection="1">
      <alignment vertical="center" shrinkToFit="1"/>
    </xf>
    <xf numFmtId="0" fontId="1" fillId="0" borderId="180" xfId="2" applyFont="1" applyFill="1" applyBorder="1" applyAlignment="1" applyProtection="1">
      <alignment vertical="center" shrinkToFit="1"/>
    </xf>
    <xf numFmtId="0" fontId="1" fillId="0" borderId="181" xfId="2" applyFont="1" applyFill="1" applyBorder="1" applyAlignment="1" applyProtection="1">
      <alignment vertical="center" shrinkToFit="1"/>
    </xf>
    <xf numFmtId="0" fontId="1" fillId="0" borderId="166" xfId="2" applyFont="1" applyFill="1" applyBorder="1" applyAlignment="1" applyProtection="1">
      <alignment vertical="center" shrinkToFit="1"/>
    </xf>
    <xf numFmtId="0" fontId="1" fillId="6" borderId="172" xfId="2" applyFont="1" applyFill="1" applyBorder="1" applyAlignment="1" applyProtection="1">
      <alignment vertical="center" shrinkToFit="1"/>
    </xf>
    <xf numFmtId="0" fontId="1" fillId="6" borderId="182" xfId="2" applyFont="1" applyFill="1" applyBorder="1" applyAlignment="1" applyProtection="1">
      <alignment vertical="center" shrinkToFit="1"/>
    </xf>
    <xf numFmtId="0" fontId="1" fillId="0" borderId="183" xfId="2" applyFont="1" applyFill="1" applyBorder="1" applyAlignment="1" applyProtection="1">
      <alignment vertical="center" shrinkToFit="1"/>
    </xf>
    <xf numFmtId="0" fontId="1" fillId="6" borderId="184" xfId="2" applyFont="1" applyFill="1" applyBorder="1" applyAlignment="1" applyProtection="1">
      <alignment vertical="center" shrinkToFit="1"/>
    </xf>
    <xf numFmtId="0" fontId="1" fillId="6" borderId="185" xfId="2" applyFont="1" applyFill="1" applyBorder="1" applyAlignment="1" applyProtection="1">
      <alignment vertical="center" shrinkToFit="1"/>
    </xf>
    <xf numFmtId="0" fontId="1" fillId="3" borderId="114" xfId="2" applyFont="1" applyFill="1" applyBorder="1" applyAlignment="1" applyProtection="1">
      <alignment vertical="center" shrinkToFit="1"/>
    </xf>
    <xf numFmtId="0" fontId="1" fillId="3" borderId="180" xfId="2" applyFont="1" applyFill="1" applyBorder="1" applyAlignment="1" applyProtection="1">
      <alignment vertical="center" shrinkToFit="1"/>
    </xf>
    <xf numFmtId="0" fontId="1" fillId="3" borderId="181" xfId="2" applyFont="1" applyFill="1" applyBorder="1" applyAlignment="1" applyProtection="1">
      <alignment vertical="center" shrinkToFit="1"/>
    </xf>
    <xf numFmtId="0" fontId="1" fillId="5" borderId="186" xfId="2" applyFont="1" applyFill="1" applyBorder="1" applyAlignment="1" applyProtection="1">
      <alignment vertical="center" shrinkToFit="1"/>
    </xf>
    <xf numFmtId="0" fontId="1" fillId="5" borderId="187" xfId="2" applyFont="1" applyFill="1" applyBorder="1" applyAlignment="1" applyProtection="1">
      <alignment vertical="center" shrinkToFit="1"/>
    </xf>
    <xf numFmtId="0" fontId="1" fillId="7" borderId="188" xfId="2" applyFont="1" applyFill="1" applyBorder="1" applyAlignment="1" applyProtection="1">
      <alignment vertical="center" shrinkToFit="1"/>
    </xf>
    <xf numFmtId="0" fontId="1" fillId="7" borderId="189" xfId="2" applyFont="1" applyFill="1" applyBorder="1" applyAlignment="1" applyProtection="1">
      <alignment vertical="center" shrinkToFit="1"/>
    </xf>
    <xf numFmtId="0" fontId="1" fillId="5" borderId="188" xfId="2" applyFont="1" applyFill="1" applyBorder="1" applyAlignment="1" applyProtection="1">
      <alignment vertical="center" shrinkToFit="1"/>
    </xf>
    <xf numFmtId="0" fontId="1" fillId="5" borderId="189" xfId="2" applyFont="1" applyFill="1" applyBorder="1" applyAlignment="1" applyProtection="1">
      <alignment vertical="center" shrinkToFit="1"/>
    </xf>
    <xf numFmtId="0" fontId="1" fillId="5" borderId="0" xfId="2" applyFill="1" applyAlignment="1" applyProtection="1">
      <alignment vertical="center" shrinkToFit="1"/>
    </xf>
    <xf numFmtId="0" fontId="22" fillId="0" borderId="0" xfId="2" applyFont="1" applyFill="1" applyAlignment="1" applyProtection="1">
      <alignment vertical="center" shrinkToFit="1"/>
    </xf>
    <xf numFmtId="0" fontId="22" fillId="0" borderId="0" xfId="2" applyFont="1" applyFill="1" applyAlignment="1" applyProtection="1">
      <alignment vertical="center"/>
    </xf>
    <xf numFmtId="0" fontId="1" fillId="0" borderId="0" xfId="2" applyFont="1" applyFill="1" applyBorder="1" applyProtection="1">
      <alignment vertical="center"/>
    </xf>
    <xf numFmtId="0" fontId="1" fillId="0" borderId="0" xfId="2" applyFill="1" applyBorder="1" applyAlignment="1" applyProtection="1">
      <alignment vertical="center" shrinkToFit="1"/>
    </xf>
    <xf numFmtId="0" fontId="1" fillId="0" borderId="0" xfId="2" applyFill="1" applyBorder="1" applyProtection="1">
      <alignment vertical="center"/>
    </xf>
    <xf numFmtId="0" fontId="1" fillId="0" borderId="64" xfId="2" applyFont="1" applyFill="1" applyBorder="1" applyAlignment="1" applyProtection="1">
      <alignment vertical="center" shrinkToFit="1"/>
      <protection locked="0"/>
    </xf>
    <xf numFmtId="0" fontId="1" fillId="6" borderId="64" xfId="2" applyFont="1" applyFill="1" applyBorder="1" applyAlignment="1" applyProtection="1">
      <alignment vertical="center" shrinkToFit="1"/>
      <protection locked="0"/>
    </xf>
    <xf numFmtId="0" fontId="1" fillId="0" borderId="116" xfId="2" applyFont="1" applyFill="1" applyBorder="1" applyAlignment="1" applyProtection="1">
      <alignment vertical="center" shrinkToFit="1"/>
      <protection locked="0"/>
    </xf>
    <xf numFmtId="0" fontId="1" fillId="6" borderId="9" xfId="2" applyFont="1" applyFill="1" applyBorder="1" applyAlignment="1" applyProtection="1">
      <alignment vertical="center" shrinkToFit="1"/>
      <protection locked="0"/>
    </xf>
    <xf numFmtId="0" fontId="1" fillId="0" borderId="9" xfId="2" applyFont="1" applyFill="1" applyBorder="1" applyAlignment="1" applyProtection="1">
      <alignment vertical="center" shrinkToFit="1"/>
      <protection locked="0"/>
    </xf>
    <xf numFmtId="0" fontId="1" fillId="0" borderId="114" xfId="2" applyFill="1" applyBorder="1" applyAlignment="1" applyProtection="1">
      <alignment vertical="center" shrinkToFit="1"/>
      <protection locked="0"/>
    </xf>
    <xf numFmtId="0" fontId="1" fillId="0" borderId="120" xfId="2" applyFont="1" applyFill="1" applyBorder="1" applyAlignment="1" applyProtection="1">
      <alignment vertical="center" shrinkToFit="1"/>
      <protection locked="0"/>
    </xf>
    <xf numFmtId="0" fontId="1" fillId="0" borderId="190" xfId="2" applyFont="1" applyFill="1" applyBorder="1" applyAlignment="1" applyProtection="1">
      <alignment vertical="center" shrinkToFit="1"/>
      <protection locked="0"/>
    </xf>
    <xf numFmtId="0" fontId="6" fillId="0" borderId="191" xfId="0" applyFont="1" applyBorder="1" applyAlignment="1">
      <alignment horizontal="center" vertical="center" wrapText="1"/>
    </xf>
    <xf numFmtId="0" fontId="0" fillId="0" borderId="0" xfId="0" applyBorder="1" applyAlignment="1">
      <alignment horizontal="right" vertical="center"/>
    </xf>
    <xf numFmtId="0" fontId="0" fillId="0" borderId="4" xfId="0" applyBorder="1">
      <alignment vertical="center"/>
    </xf>
    <xf numFmtId="0" fontId="1" fillId="0" borderId="193" xfId="2" applyFont="1" applyFill="1" applyBorder="1" applyAlignment="1" applyProtection="1">
      <alignment vertical="center" shrinkToFit="1"/>
    </xf>
    <xf numFmtId="0" fontId="1" fillId="3" borderId="194" xfId="2" applyFill="1" applyBorder="1" applyAlignment="1" applyProtection="1">
      <alignment vertical="center" shrinkToFit="1"/>
    </xf>
    <xf numFmtId="55" fontId="1" fillId="0" borderId="195" xfId="0" applyNumberFormat="1" applyFont="1" applyBorder="1" applyAlignment="1">
      <alignment vertical="center" shrinkToFit="1"/>
    </xf>
    <xf numFmtId="0" fontId="1" fillId="0" borderId="64" xfId="0" applyNumberFormat="1" applyFont="1" applyBorder="1" applyAlignment="1">
      <alignment horizontal="center" vertical="center" shrinkToFit="1"/>
    </xf>
    <xf numFmtId="0" fontId="1" fillId="0" borderId="64" xfId="0" applyNumberFormat="1" applyFont="1" applyBorder="1" applyAlignment="1">
      <alignment vertical="center" shrinkToFit="1"/>
    </xf>
    <xf numFmtId="179" fontId="1" fillId="0" borderId="196" xfId="0" applyNumberFormat="1" applyFont="1" applyBorder="1" applyAlignment="1">
      <alignment horizontal="center" vertical="center"/>
    </xf>
    <xf numFmtId="55" fontId="1" fillId="0" borderId="197" xfId="0" applyNumberFormat="1" applyFont="1" applyBorder="1" applyAlignment="1">
      <alignment vertical="center" shrinkToFit="1"/>
    </xf>
    <xf numFmtId="0" fontId="1" fillId="0" borderId="128" xfId="0" applyNumberFormat="1" applyFont="1" applyBorder="1" applyAlignment="1">
      <alignment horizontal="center" vertical="center" shrinkToFit="1"/>
    </xf>
    <xf numFmtId="0" fontId="1" fillId="0" borderId="128" xfId="0" applyNumberFormat="1" applyFont="1" applyBorder="1" applyAlignment="1">
      <alignment vertical="center" shrinkToFit="1"/>
    </xf>
    <xf numFmtId="179" fontId="1" fillId="0" borderId="198" xfId="0" applyNumberFormat="1" applyFont="1" applyBorder="1" applyAlignment="1">
      <alignment horizontal="center" vertical="center"/>
    </xf>
    <xf numFmtId="0" fontId="8" fillId="0" borderId="153" xfId="0" applyFont="1" applyBorder="1" applyAlignment="1">
      <alignment horizontal="center" vertical="center"/>
    </xf>
    <xf numFmtId="0" fontId="0" fillId="0" borderId="40" xfId="0" applyBorder="1" applyAlignment="1">
      <alignment vertical="top"/>
    </xf>
    <xf numFmtId="0" fontId="0" fillId="0" borderId="40" xfId="0" applyBorder="1" applyAlignment="1">
      <alignment vertical="center"/>
    </xf>
    <xf numFmtId="0" fontId="11" fillId="0" borderId="142" xfId="0" applyNumberFormat="1" applyFont="1" applyBorder="1" applyAlignment="1">
      <alignment vertical="center" wrapText="1" shrinkToFit="1"/>
    </xf>
    <xf numFmtId="0" fontId="11" fillId="0" borderId="64" xfId="0" applyNumberFormat="1" applyFont="1" applyBorder="1" applyAlignment="1">
      <alignment vertical="center" wrapText="1" shrinkToFit="1"/>
    </xf>
    <xf numFmtId="0" fontId="11" fillId="0" borderId="128" xfId="0" applyNumberFormat="1" applyFont="1" applyBorder="1" applyAlignment="1">
      <alignment vertical="center" wrapText="1" shrinkToFit="1"/>
    </xf>
    <xf numFmtId="0" fontId="5" fillId="0" borderId="0" xfId="0" applyFont="1" applyBorder="1" applyAlignment="1">
      <alignment vertical="center"/>
    </xf>
    <xf numFmtId="0" fontId="1" fillId="0" borderId="0" xfId="2" applyFont="1" applyFill="1" applyBorder="1" applyAlignment="1">
      <alignment vertical="center"/>
    </xf>
    <xf numFmtId="0" fontId="0" fillId="0" borderId="0" xfId="0" applyBorder="1" applyAlignment="1">
      <alignment horizontal="center" vertical="center"/>
    </xf>
    <xf numFmtId="0" fontId="1" fillId="0" borderId="203" xfId="0" applyFont="1" applyBorder="1" applyAlignment="1">
      <alignment vertical="center" wrapText="1"/>
    </xf>
    <xf numFmtId="0" fontId="1" fillId="0" borderId="204" xfId="0" applyFont="1" applyBorder="1" applyAlignment="1">
      <alignment vertical="center" wrapText="1"/>
    </xf>
    <xf numFmtId="0" fontId="1" fillId="3" borderId="205" xfId="0" applyFont="1" applyFill="1" applyBorder="1" applyAlignment="1">
      <alignment vertical="center" wrapText="1"/>
    </xf>
    <xf numFmtId="0" fontId="0" fillId="5" borderId="135" xfId="0" applyFill="1" applyBorder="1" applyAlignment="1" applyProtection="1">
      <alignment horizontal="right" vertical="center"/>
    </xf>
    <xf numFmtId="0" fontId="1" fillId="0" borderId="9" xfId="0" applyFont="1" applyBorder="1" applyAlignment="1">
      <alignment horizontal="center" vertical="center" wrapText="1"/>
    </xf>
    <xf numFmtId="0" fontId="0" fillId="0" borderId="0" xfId="0" applyAlignment="1">
      <alignment horizontal="center" vertical="center" shrinkToFit="1"/>
    </xf>
    <xf numFmtId="0" fontId="1" fillId="0" borderId="166" xfId="2" applyFill="1" applyBorder="1" applyAlignment="1" applyProtection="1">
      <alignment vertical="center" shrinkToFit="1"/>
      <protection locked="0"/>
    </xf>
    <xf numFmtId="0" fontId="1" fillId="0" borderId="142" xfId="0" applyFont="1" applyBorder="1" applyAlignment="1" applyProtection="1">
      <alignment vertical="center" wrapText="1"/>
      <protection locked="0"/>
    </xf>
    <xf numFmtId="0" fontId="0" fillId="0" borderId="206" xfId="0" applyBorder="1" applyAlignment="1">
      <alignment horizontal="center" vertical="center" wrapText="1"/>
    </xf>
    <xf numFmtId="0" fontId="0" fillId="0" borderId="208" xfId="0" applyBorder="1" applyAlignment="1">
      <alignment vertical="center" wrapText="1"/>
    </xf>
    <xf numFmtId="0" fontId="0" fillId="0" borderId="209" xfId="0" applyBorder="1" applyAlignment="1">
      <alignment vertical="center" wrapText="1"/>
    </xf>
    <xf numFmtId="0" fontId="0" fillId="2" borderId="25" xfId="0" applyNumberFormat="1" applyFill="1" applyBorder="1" applyAlignment="1">
      <alignment vertical="center"/>
    </xf>
    <xf numFmtId="0" fontId="0" fillId="0" borderId="166" xfId="0" applyBorder="1" applyProtection="1">
      <alignment vertical="center"/>
      <protection locked="0"/>
    </xf>
    <xf numFmtId="0" fontId="0" fillId="0" borderId="183" xfId="0" applyBorder="1" applyProtection="1">
      <alignment vertical="center"/>
      <protection locked="0"/>
    </xf>
    <xf numFmtId="0" fontId="0" fillId="0" borderId="120" xfId="0" applyBorder="1" applyProtection="1">
      <alignment vertical="center"/>
      <protection locked="0"/>
    </xf>
    <xf numFmtId="0" fontId="0" fillId="0" borderId="147" xfId="0" applyBorder="1" applyAlignment="1" applyProtection="1">
      <alignment horizontal="center" vertical="center" wrapText="1"/>
      <protection locked="0"/>
    </xf>
    <xf numFmtId="0" fontId="0" fillId="0" borderId="149" xfId="0" applyBorder="1" applyAlignment="1" applyProtection="1">
      <alignment horizontal="center" vertical="center" wrapText="1"/>
      <protection locked="0"/>
    </xf>
    <xf numFmtId="0" fontId="0" fillId="0" borderId="148" xfId="0" applyBorder="1" applyAlignment="1" applyProtection="1">
      <alignment horizontal="center" vertical="center" wrapText="1"/>
      <protection locked="0"/>
    </xf>
    <xf numFmtId="0" fontId="1" fillId="0" borderId="210" xfId="2" applyFont="1" applyFill="1" applyBorder="1" applyAlignment="1" applyProtection="1">
      <alignment horizontal="center" vertical="center"/>
    </xf>
    <xf numFmtId="0" fontId="1" fillId="0" borderId="211" xfId="2" applyFont="1" applyFill="1" applyBorder="1" applyAlignment="1" applyProtection="1">
      <alignment horizontal="center" vertical="center"/>
    </xf>
    <xf numFmtId="0" fontId="1" fillId="0" borderId="143" xfId="2" applyFont="1" applyFill="1" applyBorder="1" applyAlignment="1" applyProtection="1">
      <alignment vertical="center" shrinkToFit="1"/>
      <protection locked="0"/>
    </xf>
    <xf numFmtId="0" fontId="1" fillId="0" borderId="144" xfId="2" applyFill="1" applyBorder="1" applyAlignment="1" applyProtection="1">
      <alignment vertical="center" shrinkToFit="1"/>
      <protection locked="0"/>
    </xf>
    <xf numFmtId="0" fontId="1" fillId="3" borderId="116" xfId="2" applyFont="1" applyFill="1" applyBorder="1" applyAlignment="1" applyProtection="1">
      <alignment vertical="center" shrinkToFit="1"/>
    </xf>
    <xf numFmtId="185" fontId="1" fillId="0" borderId="212" xfId="2" applyNumberFormat="1" applyFill="1" applyBorder="1" applyAlignment="1" applyProtection="1">
      <alignment vertical="center" shrinkToFit="1"/>
    </xf>
    <xf numFmtId="185" fontId="1" fillId="6" borderId="213" xfId="2" applyNumberFormat="1" applyFill="1" applyBorder="1" applyAlignment="1" applyProtection="1">
      <alignment vertical="center" shrinkToFit="1"/>
    </xf>
    <xf numFmtId="185" fontId="1" fillId="0" borderId="214" xfId="2" applyNumberFormat="1" applyFill="1" applyBorder="1" applyAlignment="1" applyProtection="1">
      <alignment vertical="center" shrinkToFit="1"/>
    </xf>
    <xf numFmtId="0" fontId="1" fillId="0" borderId="193" xfId="2" applyFill="1" applyBorder="1" applyAlignment="1" applyProtection="1">
      <alignment vertical="center" shrinkToFit="1"/>
      <protection locked="0"/>
    </xf>
    <xf numFmtId="0" fontId="1" fillId="0" borderId="215" xfId="2" applyFill="1" applyBorder="1" applyAlignment="1" applyProtection="1">
      <alignment vertical="center" shrinkToFit="1"/>
      <protection locked="0"/>
    </xf>
    <xf numFmtId="185" fontId="1" fillId="0" borderId="216" xfId="2" applyNumberFormat="1" applyFill="1" applyBorder="1" applyAlignment="1" applyProtection="1">
      <alignment vertical="center" shrinkToFit="1"/>
    </xf>
    <xf numFmtId="0" fontId="1" fillId="0" borderId="126" xfId="2" applyFont="1" applyFill="1" applyBorder="1" applyAlignment="1" applyProtection="1">
      <alignment vertical="center" shrinkToFit="1"/>
      <protection locked="0"/>
    </xf>
    <xf numFmtId="0" fontId="0" fillId="0" borderId="18" xfId="0" applyBorder="1" applyAlignment="1">
      <alignment vertical="center"/>
    </xf>
    <xf numFmtId="0" fontId="0" fillId="0" borderId="29" xfId="0" applyBorder="1" applyAlignment="1">
      <alignment horizontal="center" vertical="center" shrinkToFit="1"/>
    </xf>
    <xf numFmtId="0" fontId="0" fillId="2" borderId="29" xfId="0" applyFill="1" applyBorder="1" applyAlignment="1">
      <alignment horizontal="center" vertical="center"/>
    </xf>
    <xf numFmtId="0" fontId="8" fillId="0" borderId="18" xfId="0" applyFont="1" applyBorder="1" applyAlignment="1">
      <alignment vertical="center"/>
    </xf>
    <xf numFmtId="0" fontId="36" fillId="11" borderId="0" xfId="2" applyFont="1" applyFill="1" applyProtection="1">
      <alignment vertical="center"/>
    </xf>
    <xf numFmtId="0" fontId="36" fillId="11" borderId="0" xfId="2" applyFont="1" applyFill="1" applyAlignment="1" applyProtection="1">
      <alignment vertical="center" shrinkToFit="1"/>
    </xf>
    <xf numFmtId="0" fontId="8" fillId="0" borderId="18" xfId="0" applyFont="1" applyBorder="1" applyAlignment="1">
      <alignment horizontal="left" vertical="center" indent="1"/>
    </xf>
    <xf numFmtId="190" fontId="0" fillId="0" borderId="23" xfId="0" applyNumberFormat="1" applyBorder="1" applyAlignment="1" applyProtection="1">
      <alignment vertical="center" wrapText="1"/>
      <protection locked="0"/>
    </xf>
    <xf numFmtId="191" fontId="0" fillId="0" borderId="23" xfId="0" applyNumberFormat="1" applyBorder="1" applyAlignment="1" applyProtection="1">
      <alignment vertical="center" wrapText="1"/>
      <protection locked="0"/>
    </xf>
    <xf numFmtId="192" fontId="0" fillId="0" borderId="2" xfId="0" applyNumberFormat="1" applyBorder="1" applyAlignment="1" applyProtection="1">
      <alignment vertical="center" wrapText="1"/>
      <protection locked="0"/>
    </xf>
    <xf numFmtId="192" fontId="0" fillId="0" borderId="23" xfId="0" applyNumberFormat="1" applyBorder="1" applyAlignment="1" applyProtection="1">
      <alignment vertical="center" wrapText="1"/>
      <protection locked="0"/>
    </xf>
    <xf numFmtId="190" fontId="0" fillId="12" borderId="23" xfId="0" applyNumberFormat="1" applyFill="1" applyBorder="1" applyAlignment="1" applyProtection="1">
      <alignment vertical="center" wrapText="1"/>
      <protection locked="0"/>
    </xf>
    <xf numFmtId="191" fontId="0" fillId="12" borderId="23" xfId="0" applyNumberFormat="1" applyFill="1" applyBorder="1" applyAlignment="1" applyProtection="1">
      <alignment vertical="center" wrapText="1"/>
      <protection locked="0"/>
    </xf>
    <xf numFmtId="192" fontId="0" fillId="12" borderId="23" xfId="0" applyNumberFormat="1" applyFill="1" applyBorder="1" applyAlignment="1" applyProtection="1">
      <alignment vertical="center" wrapText="1"/>
      <protection locked="0"/>
    </xf>
    <xf numFmtId="191" fontId="0" fillId="0" borderId="146" xfId="0" applyNumberFormat="1" applyBorder="1" applyAlignment="1" applyProtection="1">
      <alignment horizontal="center" vertical="center" wrapText="1"/>
      <protection locked="0"/>
    </xf>
    <xf numFmtId="191" fontId="0" fillId="0" borderId="23" xfId="0" applyNumberFormat="1" applyBorder="1" applyAlignment="1" applyProtection="1">
      <alignment horizontal="center" vertical="center" wrapText="1"/>
      <protection locked="0"/>
    </xf>
    <xf numFmtId="191" fontId="0" fillId="2" borderId="23" xfId="0" applyNumberFormat="1" applyFill="1" applyBorder="1" applyAlignment="1" applyProtection="1">
      <alignment horizontal="center" vertical="center" wrapText="1"/>
      <protection locked="0"/>
    </xf>
    <xf numFmtId="0" fontId="0" fillId="0" borderId="0" xfId="0" applyAlignment="1">
      <alignment vertical="center"/>
    </xf>
    <xf numFmtId="188" fontId="0" fillId="0" borderId="25" xfId="0" applyNumberFormat="1" applyBorder="1" applyAlignment="1">
      <alignment horizontal="center" vertical="center" shrinkToFit="1"/>
    </xf>
    <xf numFmtId="188" fontId="0" fillId="0" borderId="27" xfId="0" applyNumberFormat="1" applyBorder="1" applyAlignment="1">
      <alignment horizontal="left" vertical="center" shrinkToFit="1"/>
    </xf>
    <xf numFmtId="0" fontId="0" fillId="0" borderId="218" xfId="0" applyBorder="1" applyAlignment="1">
      <alignment horizontal="right" vertical="center" shrinkToFit="1"/>
    </xf>
    <xf numFmtId="0" fontId="0" fillId="2" borderId="218" xfId="0" applyNumberFormat="1" applyFill="1" applyBorder="1" applyAlignment="1">
      <alignment horizontal="right" vertical="center"/>
    </xf>
    <xf numFmtId="0" fontId="0" fillId="2" borderId="218" xfId="0" applyFill="1" applyBorder="1" applyAlignment="1">
      <alignment horizontal="right" vertical="center"/>
    </xf>
    <xf numFmtId="188" fontId="0" fillId="2" borderId="25" xfId="0" applyNumberFormat="1" applyFill="1" applyBorder="1" applyAlignment="1">
      <alignment horizontal="center" vertical="center"/>
    </xf>
    <xf numFmtId="188" fontId="0" fillId="2" borderId="27" xfId="0" applyNumberFormat="1" applyFill="1" applyBorder="1" applyAlignment="1">
      <alignment horizontal="left" vertical="center"/>
    </xf>
    <xf numFmtId="0" fontId="0" fillId="2" borderId="176" xfId="0" applyFill="1" applyBorder="1" applyAlignment="1">
      <alignment horizontal="right" vertical="center"/>
    </xf>
    <xf numFmtId="0" fontId="0" fillId="2" borderId="45" xfId="0" applyFill="1" applyBorder="1" applyAlignment="1">
      <alignment horizontal="left" vertical="center"/>
    </xf>
    <xf numFmtId="0" fontId="0" fillId="0" borderId="176" xfId="0" applyBorder="1" applyAlignment="1">
      <alignment horizontal="right" vertical="center" shrinkToFit="1"/>
    </xf>
    <xf numFmtId="0" fontId="0" fillId="0" borderId="45" xfId="0" applyBorder="1" applyAlignment="1">
      <alignment horizontal="left" vertical="center" shrinkToFit="1"/>
    </xf>
    <xf numFmtId="0" fontId="0" fillId="0" borderId="19" xfId="0" applyFont="1" applyBorder="1" applyAlignment="1">
      <alignment horizontal="center" vertical="center" wrapText="1"/>
    </xf>
    <xf numFmtId="0" fontId="0" fillId="2" borderId="19" xfId="0" applyFont="1" applyFill="1" applyBorder="1" applyAlignment="1">
      <alignment horizontal="center" vertical="center" wrapText="1"/>
    </xf>
    <xf numFmtId="0" fontId="0" fillId="0" borderId="0" xfId="0" applyBorder="1" applyAlignment="1" applyProtection="1">
      <alignment vertical="center"/>
    </xf>
    <xf numFmtId="0" fontId="8" fillId="0" borderId="0" xfId="0" applyFont="1" applyBorder="1" applyAlignment="1">
      <alignment vertical="center"/>
    </xf>
    <xf numFmtId="185" fontId="1" fillId="13" borderId="214" xfId="2" applyNumberFormat="1" applyFill="1" applyBorder="1" applyAlignment="1" applyProtection="1">
      <alignment vertical="center" shrinkToFit="1"/>
    </xf>
    <xf numFmtId="0" fontId="1" fillId="0" borderId="120" xfId="2" applyFill="1" applyBorder="1" applyAlignment="1" applyProtection="1">
      <alignment vertical="center" shrinkToFit="1"/>
      <protection locked="0"/>
    </xf>
    <xf numFmtId="0" fontId="1" fillId="3" borderId="22" xfId="2" applyFill="1" applyBorder="1" applyAlignment="1" applyProtection="1">
      <alignment vertical="center" shrinkToFit="1"/>
    </xf>
    <xf numFmtId="0" fontId="1" fillId="3" borderId="13" xfId="2" applyFont="1" applyFill="1" applyBorder="1" applyAlignment="1" applyProtection="1">
      <alignment vertical="center" shrinkToFit="1"/>
    </xf>
    <xf numFmtId="0" fontId="1" fillId="13" borderId="144" xfId="2" applyFill="1" applyBorder="1" applyAlignment="1" applyProtection="1">
      <alignment vertical="center" shrinkToFit="1"/>
      <protection locked="0"/>
    </xf>
    <xf numFmtId="0" fontId="1" fillId="3" borderId="299" xfId="2" applyFont="1" applyFill="1" applyBorder="1" applyAlignment="1" applyProtection="1">
      <alignment vertical="center" shrinkToFit="1"/>
    </xf>
    <xf numFmtId="0" fontId="30" fillId="0" borderId="148" xfId="0" applyFont="1" applyBorder="1" applyAlignment="1">
      <alignment horizontal="center" vertical="center"/>
    </xf>
    <xf numFmtId="0" fontId="0" fillId="0" borderId="299" xfId="0" applyBorder="1">
      <alignment vertical="center"/>
    </xf>
    <xf numFmtId="0" fontId="30" fillId="0" borderId="147" xfId="0" applyFont="1" applyBorder="1" applyAlignment="1">
      <alignment horizontal="center" vertical="center"/>
    </xf>
    <xf numFmtId="0" fontId="4" fillId="0" borderId="0" xfId="0" applyFont="1" applyAlignment="1">
      <alignment horizontal="center" vertical="center"/>
    </xf>
    <xf numFmtId="0" fontId="0" fillId="8" borderId="98" xfId="0" applyFill="1" applyBorder="1" applyAlignment="1">
      <alignment horizontal="center" vertical="center"/>
    </xf>
    <xf numFmtId="0" fontId="0" fillId="8" borderId="199" xfId="0" applyFill="1" applyBorder="1" applyAlignment="1">
      <alignment horizontal="center" vertical="center"/>
    </xf>
    <xf numFmtId="0" fontId="0" fillId="8" borderId="102" xfId="0" applyFill="1" applyBorder="1" applyAlignment="1">
      <alignment horizontal="center" vertical="center"/>
    </xf>
    <xf numFmtId="0" fontId="0" fillId="8" borderId="200" xfId="0" applyFill="1" applyBorder="1" applyAlignment="1">
      <alignment horizontal="center" vertical="center"/>
    </xf>
    <xf numFmtId="0" fontId="0" fillId="8" borderId="97" xfId="0" applyFill="1" applyBorder="1" applyAlignment="1">
      <alignment horizontal="center" vertical="center" wrapText="1"/>
    </xf>
    <xf numFmtId="0" fontId="0" fillId="8" borderId="90" xfId="0" applyFill="1" applyBorder="1" applyAlignment="1">
      <alignment horizontal="center" vertical="center"/>
    </xf>
    <xf numFmtId="0" fontId="0" fillId="8" borderId="97" xfId="0" applyFill="1" applyBorder="1" applyAlignment="1">
      <alignment horizontal="center" vertical="center"/>
    </xf>
    <xf numFmtId="0" fontId="0" fillId="8" borderId="201" xfId="0" applyFill="1" applyBorder="1" applyAlignment="1">
      <alignment horizontal="center" vertical="center"/>
    </xf>
    <xf numFmtId="0" fontId="0" fillId="8" borderId="64" xfId="0" applyFill="1" applyBorder="1" applyAlignment="1">
      <alignment horizontal="center" vertical="center"/>
    </xf>
    <xf numFmtId="0" fontId="0" fillId="8" borderId="120" xfId="0" applyFill="1" applyBorder="1" applyAlignment="1">
      <alignment horizontal="center" vertical="center"/>
    </xf>
    <xf numFmtId="0" fontId="0" fillId="8" borderId="121" xfId="0" applyFill="1" applyBorder="1" applyAlignment="1">
      <alignment horizontal="center" vertical="center"/>
    </xf>
    <xf numFmtId="0" fontId="0" fillId="8" borderId="39" xfId="0" applyFill="1" applyBorder="1" applyAlignment="1">
      <alignment horizontal="center" vertical="center"/>
    </xf>
    <xf numFmtId="0" fontId="0" fillId="8" borderId="122" xfId="0" applyFill="1" applyBorder="1" applyAlignment="1">
      <alignment horizontal="center" vertical="center" wrapText="1"/>
    </xf>
    <xf numFmtId="0" fontId="0" fillId="8" borderId="39" xfId="0" applyFill="1" applyBorder="1" applyAlignment="1">
      <alignment horizontal="center" vertical="center" wrapText="1"/>
    </xf>
    <xf numFmtId="0" fontId="0" fillId="8" borderId="43" xfId="0" applyFill="1" applyBorder="1" applyAlignment="1">
      <alignment horizontal="center" vertical="center"/>
    </xf>
    <xf numFmtId="0" fontId="0" fillId="8" borderId="122" xfId="0" applyFill="1" applyBorder="1" applyAlignment="1">
      <alignment horizontal="center" vertical="center"/>
    </xf>
    <xf numFmtId="0" fontId="0" fillId="8" borderId="202" xfId="0" applyFill="1" applyBorder="1" applyAlignment="1">
      <alignment horizontal="center" vertical="center"/>
    </xf>
    <xf numFmtId="0" fontId="0" fillId="8" borderId="128" xfId="0" applyFill="1" applyBorder="1" applyAlignment="1">
      <alignment horizontal="center" vertical="center"/>
    </xf>
    <xf numFmtId="0" fontId="0" fillId="8" borderId="126" xfId="0" applyFill="1" applyBorder="1" applyAlignment="1">
      <alignment horizontal="center" vertical="center"/>
    </xf>
    <xf numFmtId="0" fontId="0" fillId="8" borderId="127" xfId="0" applyFill="1" applyBorder="1" applyAlignment="1">
      <alignment horizontal="center" vertical="center"/>
    </xf>
    <xf numFmtId="0" fontId="0" fillId="8" borderId="125" xfId="0" applyFill="1" applyBorder="1" applyAlignment="1">
      <alignment horizontal="center" vertical="center"/>
    </xf>
    <xf numFmtId="0" fontId="0" fillId="8" borderId="129" xfId="0" applyFill="1" applyBorder="1" applyAlignment="1">
      <alignment horizontal="center" vertical="center" wrapText="1"/>
    </xf>
    <xf numFmtId="0" fontId="0" fillId="8" borderId="141" xfId="0" applyFill="1" applyBorder="1" applyAlignment="1">
      <alignment horizontal="center" vertical="center"/>
    </xf>
    <xf numFmtId="0" fontId="0" fillId="8" borderId="129" xfId="0" applyFill="1" applyBorder="1" applyAlignment="1">
      <alignment horizontal="center" vertical="center"/>
    </xf>
    <xf numFmtId="0" fontId="0" fillId="8" borderId="168" xfId="0" applyFill="1" applyBorder="1" applyAlignment="1">
      <alignment horizontal="center" vertical="center"/>
    </xf>
    <xf numFmtId="0" fontId="0" fillId="8" borderId="90" xfId="0" applyFill="1" applyBorder="1" applyAlignment="1">
      <alignment horizontal="right" vertical="center"/>
    </xf>
    <xf numFmtId="0" fontId="1" fillId="8" borderId="9" xfId="0" applyFont="1" applyFill="1" applyBorder="1" applyAlignment="1" applyProtection="1">
      <alignment horizontal="center" vertical="center" wrapText="1"/>
      <protection locked="0"/>
    </xf>
    <xf numFmtId="0" fontId="0" fillId="8" borderId="94" xfId="0" applyFill="1" applyBorder="1" applyAlignment="1">
      <alignment horizontal="center" vertical="center"/>
    </xf>
    <xf numFmtId="0" fontId="0" fillId="8" borderId="90" xfId="0" applyFill="1" applyBorder="1" applyAlignment="1">
      <alignment horizontal="center" vertical="center" wrapText="1"/>
    </xf>
    <xf numFmtId="0" fontId="0" fillId="8" borderId="104" xfId="0" applyFill="1" applyBorder="1" applyAlignment="1">
      <alignment horizontal="center" vertical="center"/>
    </xf>
    <xf numFmtId="0" fontId="0" fillId="8" borderId="64" xfId="0" applyFill="1" applyBorder="1" applyAlignment="1">
      <alignment horizontal="right" vertical="center"/>
    </xf>
    <xf numFmtId="0" fontId="0" fillId="8" borderId="172" xfId="0" applyFill="1" applyBorder="1" applyAlignment="1">
      <alignment horizontal="center" vertical="center"/>
    </xf>
    <xf numFmtId="0" fontId="1" fillId="8" borderId="128" xfId="0" applyFont="1" applyFill="1" applyBorder="1" applyAlignment="1" applyProtection="1">
      <alignment vertical="center" shrinkToFit="1"/>
      <protection locked="0"/>
    </xf>
    <xf numFmtId="0" fontId="1" fillId="8" borderId="129" xfId="0" applyFont="1" applyFill="1" applyBorder="1" applyAlignment="1" applyProtection="1">
      <alignment horizontal="center" vertical="center" shrinkToFit="1"/>
      <protection locked="0"/>
    </xf>
    <xf numFmtId="0" fontId="1" fillId="8" borderId="125" xfId="0" applyFont="1" applyFill="1" applyBorder="1" applyAlignment="1" applyProtection="1">
      <alignment horizontal="center" vertical="center" shrinkToFit="1"/>
      <protection locked="0"/>
    </xf>
    <xf numFmtId="0" fontId="0" fillId="8" borderId="128" xfId="0" applyFill="1" applyBorder="1" applyAlignment="1" applyProtection="1">
      <alignment horizontal="center" vertical="center" shrinkToFit="1"/>
      <protection locked="0"/>
    </xf>
    <xf numFmtId="0" fontId="1" fillId="8" borderId="141" xfId="0" applyFont="1" applyFill="1" applyBorder="1" applyAlignment="1" applyProtection="1">
      <alignment horizontal="center" vertical="center" shrinkToFit="1"/>
      <protection locked="0"/>
    </xf>
    <xf numFmtId="0" fontId="1" fillId="8" borderId="127" xfId="0" applyFont="1" applyFill="1" applyBorder="1" applyAlignment="1" applyProtection="1">
      <alignment horizontal="center" vertical="center" shrinkToFit="1"/>
      <protection locked="0"/>
    </xf>
    <xf numFmtId="0" fontId="1" fillId="8" borderId="128" xfId="0" applyFont="1" applyFill="1" applyBorder="1" applyAlignment="1" applyProtection="1">
      <alignment horizontal="center" vertical="center" shrinkToFit="1"/>
      <protection locked="0"/>
    </xf>
    <xf numFmtId="0" fontId="1" fillId="8" borderId="168" xfId="0" applyFont="1" applyFill="1" applyBorder="1" applyAlignment="1" applyProtection="1">
      <alignment horizontal="center" vertical="center" shrinkToFit="1"/>
      <protection locked="0"/>
    </xf>
    <xf numFmtId="0" fontId="0" fillId="0" borderId="41" xfId="0" applyBorder="1" applyAlignment="1">
      <alignment horizontal="center" vertical="center" wrapText="1"/>
    </xf>
    <xf numFmtId="0" fontId="0" fillId="0" borderId="83" xfId="0" applyBorder="1" applyAlignment="1">
      <alignment horizontal="center" vertical="center" wrapText="1"/>
    </xf>
    <xf numFmtId="0" fontId="11" fillId="0" borderId="89" xfId="0" applyFont="1" applyBorder="1" applyAlignment="1">
      <alignment horizontal="center" vertical="center" wrapText="1"/>
    </xf>
    <xf numFmtId="0" fontId="8" fillId="0" borderId="55" xfId="0" applyFont="1" applyBorder="1" applyAlignment="1">
      <alignment horizontal="center" vertical="center"/>
    </xf>
    <xf numFmtId="0" fontId="8" fillId="0" borderId="43" xfId="0" applyFont="1" applyBorder="1" applyAlignment="1">
      <alignment horizontal="center" vertical="center"/>
    </xf>
    <xf numFmtId="0" fontId="8" fillId="0" borderId="71" xfId="0" applyFont="1" applyBorder="1" applyAlignment="1">
      <alignment horizontal="center" vertical="center"/>
    </xf>
    <xf numFmtId="0" fontId="0" fillId="8" borderId="43" xfId="0" applyFill="1" applyBorder="1" applyAlignment="1">
      <alignment horizontal="center" vertical="center" wrapText="1"/>
    </xf>
    <xf numFmtId="0" fontId="0" fillId="8" borderId="141" xfId="0" applyFill="1" applyBorder="1" applyAlignment="1">
      <alignment horizontal="center" vertical="center" wrapText="1"/>
    </xf>
    <xf numFmtId="0" fontId="1" fillId="0" borderId="302" xfId="0" applyFont="1" applyBorder="1" applyAlignment="1" applyProtection="1">
      <alignment horizontal="center" vertical="center" shrinkToFit="1"/>
      <protection locked="0"/>
    </xf>
    <xf numFmtId="0" fontId="0" fillId="8" borderId="303" xfId="0" applyFill="1" applyBorder="1" applyAlignment="1">
      <alignment horizontal="center" vertical="center" wrapText="1"/>
    </xf>
    <xf numFmtId="0" fontId="0" fillId="8" borderId="304" xfId="0" applyFill="1" applyBorder="1" applyAlignment="1">
      <alignment horizontal="center" vertical="center" wrapText="1"/>
    </xf>
    <xf numFmtId="0" fontId="0" fillId="8" borderId="305" xfId="0" applyFill="1" applyBorder="1" applyAlignment="1">
      <alignment horizontal="center" vertical="center" wrapText="1"/>
    </xf>
    <xf numFmtId="0" fontId="0" fillId="8" borderId="306" xfId="0" applyFill="1" applyBorder="1" applyAlignment="1">
      <alignment horizontal="center" vertical="center" wrapText="1"/>
    </xf>
    <xf numFmtId="0" fontId="12" fillId="0" borderId="307" xfId="0" applyFont="1" applyBorder="1" applyAlignment="1">
      <alignment horizontal="center" vertical="center" wrapText="1"/>
    </xf>
    <xf numFmtId="0" fontId="0" fillId="14" borderId="40" xfId="0" applyFill="1" applyBorder="1" applyAlignment="1">
      <alignment vertical="center" wrapText="1"/>
    </xf>
    <xf numFmtId="0" fontId="0" fillId="0" borderId="214" xfId="0" applyBorder="1" applyAlignment="1">
      <alignment horizontal="center" vertical="center"/>
    </xf>
    <xf numFmtId="0" fontId="0" fillId="0" borderId="95" xfId="0" applyFont="1" applyBorder="1" applyAlignment="1">
      <alignment horizontal="center" vertical="center" shrinkToFit="1"/>
    </xf>
    <xf numFmtId="0" fontId="0" fillId="0" borderId="308" xfId="0" applyBorder="1" applyAlignment="1">
      <alignment horizontal="center" vertical="center"/>
    </xf>
    <xf numFmtId="0" fontId="1" fillId="0" borderId="309" xfId="0" applyFont="1" applyBorder="1">
      <alignment vertical="center"/>
    </xf>
    <xf numFmtId="0" fontId="0" fillId="8" borderId="62" xfId="0" applyFill="1" applyBorder="1" applyAlignment="1">
      <alignment horizontal="center" vertical="center"/>
    </xf>
    <xf numFmtId="0" fontId="1" fillId="0" borderId="92" xfId="0" applyFont="1" applyBorder="1">
      <alignment vertical="center"/>
    </xf>
    <xf numFmtId="0" fontId="0" fillId="0" borderId="310" xfId="0" applyBorder="1">
      <alignment vertical="center"/>
    </xf>
    <xf numFmtId="0" fontId="8" fillId="0" borderId="76" xfId="0" applyFont="1" applyBorder="1" applyAlignment="1">
      <alignment horizontal="center" vertical="center" wrapText="1"/>
    </xf>
    <xf numFmtId="0" fontId="0" fillId="14" borderId="190" xfId="0" applyFill="1" applyBorder="1" applyAlignment="1">
      <alignment horizontal="center" vertical="center" wrapText="1"/>
    </xf>
    <xf numFmtId="0" fontId="0" fillId="14" borderId="9" xfId="0" applyFill="1" applyBorder="1" applyAlignment="1">
      <alignment horizontal="center" vertical="center" wrapText="1"/>
    </xf>
    <xf numFmtId="0" fontId="0" fillId="14" borderId="23" xfId="0" applyFill="1" applyBorder="1" applyAlignment="1">
      <alignment vertical="center" wrapText="1"/>
    </xf>
    <xf numFmtId="0" fontId="0" fillId="0" borderId="95" xfId="0" applyFont="1" applyBorder="1">
      <alignment vertical="center"/>
    </xf>
    <xf numFmtId="0" fontId="1" fillId="14" borderId="95" xfId="0" applyFont="1" applyFill="1" applyBorder="1">
      <alignment vertical="center"/>
    </xf>
    <xf numFmtId="0" fontId="1" fillId="0" borderId="217" xfId="2" applyFill="1" applyBorder="1" applyAlignment="1" applyProtection="1">
      <alignment vertical="center" shrinkToFit="1"/>
      <protection locked="0"/>
    </xf>
    <xf numFmtId="0" fontId="1" fillId="0" borderId="0" xfId="0" applyFont="1" applyBorder="1" applyProtection="1">
      <alignment vertical="center"/>
      <protection locked="0"/>
    </xf>
    <xf numFmtId="0" fontId="1" fillId="0" borderId="0" xfId="0" applyFont="1" applyBorder="1">
      <alignment vertical="center"/>
    </xf>
    <xf numFmtId="0" fontId="1" fillId="0" borderId="312" xfId="0" applyFont="1" applyBorder="1" applyAlignment="1" applyProtection="1">
      <alignment horizontal="center" vertical="center"/>
      <protection locked="0"/>
    </xf>
    <xf numFmtId="0" fontId="1" fillId="0" borderId="313" xfId="0" applyFont="1" applyBorder="1" applyAlignment="1" applyProtection="1">
      <alignment horizontal="center" vertical="center"/>
      <protection locked="0"/>
    </xf>
    <xf numFmtId="0" fontId="1" fillId="0" borderId="314" xfId="0" applyFont="1" applyBorder="1" applyAlignment="1" applyProtection="1">
      <alignment horizontal="center" vertical="center"/>
      <protection locked="0"/>
    </xf>
    <xf numFmtId="0" fontId="0" fillId="8" borderId="213" xfId="0" applyFill="1" applyBorder="1" applyAlignment="1">
      <alignment horizontal="center" vertical="center"/>
    </xf>
    <xf numFmtId="0" fontId="0" fillId="8" borderId="214" xfId="0" applyFill="1" applyBorder="1" applyAlignment="1">
      <alignment horizontal="center" vertical="center"/>
    </xf>
    <xf numFmtId="0" fontId="1" fillId="8" borderId="308" xfId="0" applyFont="1" applyFill="1" applyBorder="1" applyProtection="1">
      <alignment vertical="center"/>
      <protection locked="0"/>
    </xf>
    <xf numFmtId="0" fontId="1" fillId="0" borderId="315" xfId="0" applyFont="1" applyBorder="1">
      <alignment vertical="center"/>
    </xf>
    <xf numFmtId="0" fontId="1" fillId="0" borderId="316" xfId="0" applyFont="1" applyBorder="1" applyAlignment="1" applyProtection="1">
      <alignment horizontal="center" vertical="center"/>
      <protection locked="0"/>
    </xf>
    <xf numFmtId="0" fontId="1" fillId="0" borderId="317" xfId="0" applyFont="1" applyBorder="1" applyAlignment="1" applyProtection="1">
      <alignment horizontal="center" vertical="center"/>
      <protection locked="0"/>
    </xf>
    <xf numFmtId="0" fontId="8" fillId="0" borderId="304" xfId="0" applyFont="1" applyBorder="1" applyAlignment="1">
      <alignment horizontal="center" vertical="center" wrapText="1"/>
    </xf>
    <xf numFmtId="0" fontId="1" fillId="0" borderId="0" xfId="0" applyFont="1" applyAlignment="1">
      <alignment vertical="center" shrinkToFit="1"/>
    </xf>
    <xf numFmtId="0" fontId="1" fillId="0" borderId="0" xfId="2" applyFont="1" applyFill="1" applyBorder="1" applyAlignment="1" applyProtection="1">
      <alignment vertical="center" shrinkToFit="1"/>
    </xf>
    <xf numFmtId="0" fontId="0" fillId="0" borderId="0" xfId="0" applyAlignment="1" applyProtection="1">
      <alignment vertical="center"/>
    </xf>
    <xf numFmtId="0" fontId="1" fillId="3" borderId="324" xfId="2" applyFill="1" applyBorder="1" applyAlignment="1" applyProtection="1">
      <alignment vertical="center" shrinkToFit="1"/>
    </xf>
    <xf numFmtId="14" fontId="0" fillId="0" borderId="0" xfId="0" applyNumberFormat="1" applyFill="1" applyBorder="1">
      <alignment vertical="center"/>
    </xf>
    <xf numFmtId="0" fontId="0" fillId="0" borderId="0" xfId="0" applyFill="1" applyBorder="1">
      <alignment vertical="center"/>
    </xf>
    <xf numFmtId="186" fontId="1" fillId="0" borderId="142" xfId="2" applyNumberFormat="1" applyFont="1" applyFill="1" applyBorder="1" applyAlignment="1" applyProtection="1">
      <alignment horizontal="center" vertical="center" shrinkToFit="1"/>
    </xf>
    <xf numFmtId="185" fontId="1" fillId="6" borderId="166" xfId="2" applyNumberFormat="1" applyFill="1" applyBorder="1" applyAlignment="1" applyProtection="1">
      <alignment vertical="center" shrinkToFit="1"/>
    </xf>
    <xf numFmtId="185" fontId="1" fillId="6" borderId="64" xfId="2" applyNumberFormat="1" applyFill="1" applyBorder="1" applyAlignment="1" applyProtection="1">
      <alignment vertical="center" shrinkToFit="1"/>
    </xf>
    <xf numFmtId="186" fontId="1" fillId="6" borderId="64" xfId="2" applyNumberFormat="1" applyFont="1" applyFill="1" applyBorder="1" applyAlignment="1" applyProtection="1">
      <alignment horizontal="center" vertical="center" shrinkToFit="1"/>
    </xf>
    <xf numFmtId="185" fontId="1" fillId="6" borderId="39" xfId="2" applyNumberFormat="1" applyFill="1" applyBorder="1" applyAlignment="1" applyProtection="1">
      <alignment vertical="center" shrinkToFit="1"/>
    </xf>
    <xf numFmtId="0" fontId="1" fillId="0" borderId="190" xfId="2" applyFill="1" applyBorder="1" applyAlignment="1" applyProtection="1">
      <alignment vertical="center" shrinkToFit="1"/>
      <protection locked="0"/>
    </xf>
    <xf numFmtId="186" fontId="1" fillId="6" borderId="9" xfId="2" applyNumberFormat="1" applyFont="1" applyFill="1" applyBorder="1" applyAlignment="1" applyProtection="1">
      <alignment horizontal="center" vertical="center" shrinkToFit="1"/>
    </xf>
    <xf numFmtId="185" fontId="1" fillId="6" borderId="62" xfId="2" applyNumberFormat="1" applyFill="1" applyBorder="1" applyAlignment="1" applyProtection="1">
      <alignment vertical="center" shrinkToFit="1"/>
    </xf>
    <xf numFmtId="0" fontId="1" fillId="6" borderId="166" xfId="2" applyFill="1" applyBorder="1" applyAlignment="1" applyProtection="1">
      <alignment vertical="center" shrinkToFit="1"/>
      <protection locked="0"/>
    </xf>
    <xf numFmtId="186" fontId="1" fillId="6" borderId="142" xfId="2" applyNumberFormat="1" applyFont="1" applyFill="1" applyBorder="1" applyAlignment="1" applyProtection="1">
      <alignment horizontal="center" vertical="center" shrinkToFit="1"/>
    </xf>
    <xf numFmtId="185" fontId="1" fillId="6" borderId="212" xfId="2" applyNumberFormat="1" applyFill="1" applyBorder="1" applyAlignment="1" applyProtection="1">
      <alignment vertical="center" shrinkToFit="1"/>
    </xf>
    <xf numFmtId="0" fontId="0" fillId="13" borderId="330" xfId="2" applyFont="1" applyFill="1" applyBorder="1" applyAlignment="1" applyProtection="1">
      <alignment vertical="center" shrinkToFit="1"/>
    </xf>
    <xf numFmtId="186" fontId="1" fillId="13" borderId="64" xfId="2" applyNumberFormat="1" applyFont="1" applyFill="1" applyBorder="1" applyAlignment="1" applyProtection="1">
      <alignment horizontal="center" vertical="center" shrinkToFit="1"/>
    </xf>
    <xf numFmtId="186" fontId="1" fillId="0" borderId="64" xfId="2" applyNumberFormat="1" applyFont="1" applyFill="1" applyBorder="1" applyAlignment="1" applyProtection="1">
      <alignment horizontal="center" vertical="center" shrinkToFit="1"/>
    </xf>
    <xf numFmtId="0" fontId="1" fillId="6" borderId="120" xfId="2" applyFont="1" applyFill="1" applyBorder="1" applyAlignment="1" applyProtection="1">
      <alignment vertical="center" shrinkToFit="1"/>
      <protection locked="0"/>
    </xf>
    <xf numFmtId="14" fontId="1" fillId="0" borderId="0" xfId="3" applyNumberFormat="1" applyFill="1" applyBorder="1">
      <alignment vertical="center"/>
    </xf>
    <xf numFmtId="0" fontId="1" fillId="0" borderId="0" xfId="3" applyFill="1" applyBorder="1">
      <alignment vertical="center"/>
    </xf>
    <xf numFmtId="14" fontId="1" fillId="0" borderId="0" xfId="3" applyNumberFormat="1" applyFont="1" applyFill="1" applyBorder="1">
      <alignment vertical="center"/>
    </xf>
    <xf numFmtId="0" fontId="1" fillId="6" borderId="144" xfId="2" applyFill="1" applyBorder="1" applyAlignment="1" applyProtection="1">
      <alignment vertical="center" shrinkToFit="1"/>
      <protection locked="0"/>
    </xf>
    <xf numFmtId="185" fontId="1" fillId="6" borderId="214" xfId="2" applyNumberFormat="1" applyFill="1" applyBorder="1" applyAlignment="1" applyProtection="1">
      <alignment vertical="center" shrinkToFit="1"/>
    </xf>
    <xf numFmtId="0" fontId="1" fillId="8" borderId="144" xfId="2" applyFill="1" applyBorder="1" applyAlignment="1" applyProtection="1">
      <alignment vertical="center" shrinkToFit="1"/>
      <protection locked="0"/>
    </xf>
    <xf numFmtId="0" fontId="1" fillId="8" borderId="120" xfId="2" applyFont="1" applyFill="1" applyBorder="1" applyAlignment="1" applyProtection="1">
      <alignment vertical="center" shrinkToFit="1"/>
      <protection locked="0"/>
    </xf>
    <xf numFmtId="186" fontId="1" fillId="8" borderId="64" xfId="2" applyNumberFormat="1" applyFont="1" applyFill="1" applyBorder="1" applyAlignment="1" applyProtection="1">
      <alignment horizontal="center" vertical="center" shrinkToFit="1"/>
    </xf>
    <xf numFmtId="185" fontId="1" fillId="8" borderId="214" xfId="2" applyNumberFormat="1" applyFill="1" applyBorder="1" applyAlignment="1" applyProtection="1">
      <alignment vertical="center" shrinkToFit="1"/>
    </xf>
    <xf numFmtId="0" fontId="1" fillId="8" borderId="166" xfId="2" applyFill="1" applyBorder="1" applyAlignment="1" applyProtection="1">
      <alignment vertical="center" shrinkToFit="1"/>
      <protection locked="0"/>
    </xf>
    <xf numFmtId="0" fontId="1" fillId="8" borderId="64" xfId="2" applyFont="1" applyFill="1" applyBorder="1" applyAlignment="1" applyProtection="1">
      <alignment vertical="center" shrinkToFit="1"/>
      <protection locked="0"/>
    </xf>
    <xf numFmtId="186" fontId="1" fillId="8" borderId="142" xfId="2" applyNumberFormat="1" applyFont="1" applyFill="1" applyBorder="1" applyAlignment="1" applyProtection="1">
      <alignment horizontal="center" vertical="center" shrinkToFit="1"/>
    </xf>
    <xf numFmtId="185" fontId="1" fillId="8" borderId="212" xfId="2" applyNumberFormat="1" applyFill="1" applyBorder="1" applyAlignment="1" applyProtection="1">
      <alignment vertical="center" shrinkToFit="1"/>
    </xf>
    <xf numFmtId="0" fontId="1" fillId="0" borderId="0" xfId="3" applyFont="1" applyFill="1" applyBorder="1">
      <alignment vertical="center"/>
    </xf>
    <xf numFmtId="186" fontId="1" fillId="0" borderId="116" xfId="2" applyNumberFormat="1" applyFont="1" applyFill="1" applyBorder="1" applyAlignment="1" applyProtection="1">
      <alignment horizontal="center" vertical="center" shrinkToFit="1"/>
    </xf>
    <xf numFmtId="0" fontId="5" fillId="0" borderId="0" xfId="3" applyFont="1" applyFill="1" applyBorder="1">
      <alignment vertical="center"/>
    </xf>
    <xf numFmtId="185" fontId="1" fillId="6" borderId="331" xfId="2" applyNumberFormat="1" applyFill="1" applyBorder="1" applyAlignment="1" applyProtection="1">
      <alignment vertical="center" shrinkToFit="1"/>
    </xf>
    <xf numFmtId="185" fontId="1" fillId="6" borderId="311" xfId="2" applyNumberFormat="1" applyFill="1" applyBorder="1" applyAlignment="1" applyProtection="1">
      <alignment vertical="center" shrinkToFit="1"/>
    </xf>
    <xf numFmtId="186" fontId="1" fillId="6" borderId="311" xfId="2" applyNumberFormat="1" applyFont="1" applyFill="1" applyBorder="1" applyAlignment="1" applyProtection="1">
      <alignment horizontal="center" vertical="center" shrinkToFit="1"/>
    </xf>
    <xf numFmtId="185" fontId="1" fillId="6" borderId="308" xfId="2" applyNumberFormat="1" applyFill="1" applyBorder="1" applyAlignment="1" applyProtection="1">
      <alignment vertical="center" shrinkToFit="1"/>
    </xf>
    <xf numFmtId="185" fontId="1" fillId="8" borderId="39" xfId="2" applyNumberFormat="1" applyFill="1" applyBorder="1" applyAlignment="1" applyProtection="1">
      <alignment vertical="center" shrinkToFit="1"/>
    </xf>
    <xf numFmtId="0" fontId="0" fillId="13" borderId="64" xfId="2" applyFont="1" applyFill="1" applyBorder="1" applyAlignment="1" applyProtection="1">
      <alignment vertical="center" shrinkToFit="1"/>
    </xf>
    <xf numFmtId="0" fontId="0" fillId="13" borderId="64" xfId="2" applyFont="1" applyFill="1" applyBorder="1" applyAlignment="1" applyProtection="1">
      <alignment vertical="center" shrinkToFit="1"/>
      <protection locked="0"/>
    </xf>
    <xf numFmtId="186" fontId="0" fillId="13" borderId="142" xfId="2" applyNumberFormat="1" applyFont="1" applyFill="1" applyBorder="1" applyAlignment="1" applyProtection="1">
      <alignment horizontal="center" vertical="center" shrinkToFit="1"/>
    </xf>
    <xf numFmtId="186" fontId="0" fillId="6" borderId="142" xfId="2" applyNumberFormat="1" applyFont="1" applyFill="1" applyBorder="1" applyAlignment="1" applyProtection="1">
      <alignment horizontal="center" vertical="center" shrinkToFit="1"/>
    </xf>
    <xf numFmtId="186" fontId="0" fillId="8" borderId="142" xfId="2" applyNumberFormat="1" applyFont="1" applyFill="1" applyBorder="1" applyAlignment="1" applyProtection="1">
      <alignment horizontal="center" vertical="center" shrinkToFit="1"/>
    </xf>
    <xf numFmtId="0" fontId="0" fillId="0" borderId="0" xfId="0" applyAlignment="1">
      <alignment vertical="center"/>
    </xf>
    <xf numFmtId="0" fontId="1" fillId="0" borderId="62" xfId="0" applyFont="1" applyBorder="1" applyAlignment="1" applyProtection="1">
      <alignment vertical="center" shrinkToFit="1"/>
      <protection locked="0"/>
    </xf>
    <xf numFmtId="0" fontId="1" fillId="0" borderId="9" xfId="0" applyFont="1" applyBorder="1" applyAlignment="1" applyProtection="1">
      <alignment vertical="center" shrinkToFit="1"/>
      <protection locked="0"/>
    </xf>
    <xf numFmtId="0" fontId="1" fillId="0" borderId="334" xfId="0" applyFont="1" applyBorder="1" applyAlignment="1" applyProtection="1">
      <alignment vertical="center" shrinkToFit="1"/>
      <protection locked="0"/>
    </xf>
    <xf numFmtId="0" fontId="1" fillId="0" borderId="11" xfId="0" applyFont="1" applyBorder="1" applyAlignment="1" applyProtection="1">
      <alignment horizontal="center" vertical="center" shrinkToFit="1"/>
      <protection locked="0"/>
    </xf>
    <xf numFmtId="0" fontId="1" fillId="0" borderId="190" xfId="0" applyFont="1" applyBorder="1" applyAlignment="1" applyProtection="1">
      <alignment horizontal="center" vertical="center" shrinkToFit="1"/>
      <protection locked="0"/>
    </xf>
    <xf numFmtId="0" fontId="1" fillId="0" borderId="335" xfId="0" applyFont="1" applyBorder="1" applyAlignment="1" applyProtection="1">
      <alignment horizontal="center" vertical="center" shrinkToFit="1"/>
      <protection locked="0"/>
    </xf>
    <xf numFmtId="0" fontId="12" fillId="14" borderId="72" xfId="0" applyFont="1" applyFill="1" applyBorder="1" applyAlignment="1">
      <alignment horizontal="center" vertical="center" wrapText="1"/>
    </xf>
    <xf numFmtId="0" fontId="2" fillId="0" borderId="11" xfId="0" applyFont="1" applyBorder="1" applyAlignment="1">
      <alignment horizontal="center" vertical="center" wrapText="1"/>
    </xf>
    <xf numFmtId="0" fontId="0" fillId="0" borderId="148" xfId="0" applyBorder="1" applyAlignment="1" applyProtection="1">
      <alignment horizontal="center" vertical="center" wrapText="1"/>
      <protection locked="0"/>
    </xf>
    <xf numFmtId="0" fontId="0" fillId="0" borderId="151" xfId="0" applyBorder="1" applyAlignment="1" applyProtection="1">
      <alignment horizontal="center" vertical="center" wrapText="1"/>
      <protection locked="0"/>
    </xf>
    <xf numFmtId="0" fontId="0" fillId="3" borderId="23" xfId="0" applyFill="1" applyBorder="1" applyAlignment="1" applyProtection="1">
      <alignment horizontal="center" vertical="center" wrapText="1"/>
    </xf>
    <xf numFmtId="49" fontId="0" fillId="0" borderId="23" xfId="0" applyNumberFormat="1" applyBorder="1" applyAlignment="1" applyProtection="1">
      <alignment horizontal="center" vertical="center" wrapText="1"/>
      <protection locked="0"/>
    </xf>
    <xf numFmtId="182" fontId="0" fillId="0" borderId="23" xfId="0" applyNumberFormat="1" applyBorder="1" applyAlignment="1" applyProtection="1">
      <alignment horizontal="center" vertical="center" wrapText="1"/>
      <protection locked="0"/>
    </xf>
    <xf numFmtId="3" fontId="0" fillId="0" borderId="23" xfId="0" applyNumberFormat="1" applyBorder="1" applyAlignment="1" applyProtection="1">
      <alignment horizontal="center" vertical="center" wrapText="1"/>
      <protection locked="0"/>
    </xf>
    <xf numFmtId="0" fontId="0" fillId="0" borderId="146" xfId="0" applyBorder="1" applyAlignment="1" applyProtection="1">
      <alignment horizontal="center" vertical="center" wrapText="1"/>
      <protection locked="0"/>
    </xf>
    <xf numFmtId="0" fontId="0" fillId="0" borderId="207" xfId="0" applyBorder="1" applyAlignment="1" applyProtection="1">
      <alignment horizontal="center" vertical="center" wrapText="1"/>
      <protection locked="0"/>
    </xf>
    <xf numFmtId="0" fontId="0" fillId="0" borderId="150" xfId="0" applyBorder="1" applyAlignment="1" applyProtection="1">
      <alignment horizontal="center" vertical="center" wrapText="1"/>
      <protection locked="0"/>
    </xf>
    <xf numFmtId="0" fontId="0" fillId="2" borderId="148" xfId="0" applyFill="1" applyBorder="1" applyAlignment="1" applyProtection="1">
      <alignment horizontal="center" vertical="center" wrapText="1"/>
      <protection locked="0"/>
    </xf>
    <xf numFmtId="0" fontId="0" fillId="0" borderId="152" xfId="0" applyBorder="1" applyAlignment="1" applyProtection="1">
      <alignment horizontal="center" vertical="center" wrapText="1"/>
      <protection locked="0"/>
    </xf>
    <xf numFmtId="0" fontId="0" fillId="0" borderId="113"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1" fillId="0" borderId="62" xfId="0" applyFont="1" applyBorder="1" applyAlignment="1" applyProtection="1">
      <alignment horizontal="center" vertical="center" shrinkToFit="1"/>
      <protection locked="0"/>
    </xf>
    <xf numFmtId="0" fontId="1" fillId="0" borderId="120" xfId="0" applyFont="1" applyBorder="1" applyAlignment="1" applyProtection="1">
      <alignment horizontal="center" vertical="center" shrinkToFit="1"/>
      <protection locked="0"/>
    </xf>
    <xf numFmtId="0" fontId="1" fillId="0" borderId="126" xfId="0" applyFont="1" applyBorder="1" applyAlignment="1" applyProtection="1">
      <alignment horizontal="center" vertical="center" shrinkToFit="1"/>
      <protection locked="0"/>
    </xf>
    <xf numFmtId="0" fontId="1" fillId="0" borderId="114" xfId="0" applyFont="1" applyBorder="1" applyAlignment="1" applyProtection="1">
      <alignment horizontal="center" vertical="center" shrinkToFit="1"/>
      <protection locked="0"/>
    </xf>
    <xf numFmtId="0" fontId="0" fillId="0" borderId="337" xfId="0" applyBorder="1" applyAlignment="1">
      <alignment horizontal="left" vertical="center"/>
    </xf>
    <xf numFmtId="0" fontId="0" fillId="0" borderId="245" xfId="0" applyBorder="1" applyAlignment="1">
      <alignment horizontal="left" vertical="center" wrapText="1"/>
    </xf>
    <xf numFmtId="0" fontId="0" fillId="2" borderId="55" xfId="0" applyFill="1" applyBorder="1" applyAlignment="1">
      <alignment horizontal="center" vertical="center"/>
    </xf>
    <xf numFmtId="0" fontId="0" fillId="0" borderId="26" xfId="0" applyBorder="1" applyAlignment="1">
      <alignment horizontal="right" vertical="center"/>
    </xf>
    <xf numFmtId="0" fontId="0" fillId="0" borderId="25" xfId="0" applyBorder="1" applyAlignment="1">
      <alignment horizontal="right" vertical="center"/>
    </xf>
    <xf numFmtId="0" fontId="0" fillId="0" borderId="29" xfId="0" applyBorder="1" applyAlignment="1">
      <alignment horizontal="right" vertical="center"/>
    </xf>
    <xf numFmtId="0" fontId="8" fillId="0" borderId="43" xfId="0" applyFont="1" applyBorder="1" applyAlignment="1" applyProtection="1">
      <alignment horizontal="center" vertical="center" wrapText="1"/>
    </xf>
    <xf numFmtId="0" fontId="1" fillId="0" borderId="115" xfId="0" applyFont="1" applyBorder="1" applyAlignment="1" applyProtection="1">
      <alignment horizontal="center" vertical="center" shrinkToFit="1"/>
      <protection locked="0"/>
    </xf>
    <xf numFmtId="0" fontId="1" fillId="0" borderId="333" xfId="0" applyFont="1" applyBorder="1" applyAlignment="1" applyProtection="1">
      <alignment horizontal="center" vertical="center" shrinkToFit="1"/>
      <protection locked="0"/>
    </xf>
    <xf numFmtId="0" fontId="1" fillId="0" borderId="118" xfId="0" applyFont="1" applyBorder="1" applyAlignment="1" applyProtection="1">
      <alignment horizontal="center" vertical="center" shrinkToFit="1"/>
      <protection locked="0"/>
    </xf>
    <xf numFmtId="0" fontId="1" fillId="0" borderId="334" xfId="0" applyFont="1" applyBorder="1" applyAlignment="1" applyProtection="1">
      <alignment horizontal="center" vertical="center" shrinkToFit="1"/>
      <protection locked="0"/>
    </xf>
    <xf numFmtId="0" fontId="1" fillId="0" borderId="336" xfId="0" applyFont="1" applyBorder="1" applyAlignment="1" applyProtection="1">
      <alignment horizontal="center" vertical="center" shrinkToFit="1"/>
      <protection locked="0"/>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12" xfId="0" applyBorder="1" applyAlignment="1">
      <alignment horizontal="center" vertical="center"/>
    </xf>
    <xf numFmtId="0" fontId="13" fillId="0" borderId="71" xfId="0" applyFont="1" applyBorder="1" applyAlignment="1">
      <alignment horizontal="center" vertical="center" wrapText="1"/>
    </xf>
    <xf numFmtId="0" fontId="11" fillId="0" borderId="47" xfId="0" applyFont="1" applyBorder="1" applyAlignment="1">
      <alignment horizontal="center" vertical="center" wrapText="1"/>
    </xf>
    <xf numFmtId="0" fontId="0" fillId="0" borderId="74" xfId="0" applyBorder="1" applyAlignment="1">
      <alignment horizontal="center" vertical="center"/>
    </xf>
    <xf numFmtId="0" fontId="8" fillId="0" borderId="77" xfId="0" applyFont="1" applyBorder="1" applyAlignment="1">
      <alignment horizontal="center" vertical="center" wrapText="1"/>
    </xf>
    <xf numFmtId="0" fontId="0" fillId="0" borderId="75" xfId="0" applyBorder="1" applyAlignment="1">
      <alignment horizontal="center" vertical="center"/>
    </xf>
    <xf numFmtId="0" fontId="0" fillId="0" borderId="78" xfId="0" applyBorder="1" applyAlignment="1">
      <alignment horizontal="center" vertical="center"/>
    </xf>
    <xf numFmtId="0" fontId="1" fillId="0" borderId="46" xfId="0" applyFont="1" applyBorder="1" applyAlignment="1">
      <alignment horizontal="center" vertical="center" wrapText="1"/>
    </xf>
    <xf numFmtId="0" fontId="0" fillId="0" borderId="76" xfId="0" applyBorder="1" applyAlignment="1">
      <alignment horizontal="center" vertical="center"/>
    </xf>
    <xf numFmtId="0" fontId="0" fillId="0" borderId="77" xfId="0" applyBorder="1" applyAlignment="1">
      <alignment horizontal="center" vertical="center"/>
    </xf>
    <xf numFmtId="0" fontId="8" fillId="0" borderId="55" xfId="0" applyFont="1" applyBorder="1" applyAlignment="1">
      <alignment horizontal="center" vertical="center" shrinkToFit="1"/>
    </xf>
    <xf numFmtId="0" fontId="8" fillId="0" borderId="59" xfId="0" applyFont="1" applyBorder="1" applyAlignment="1">
      <alignment horizontal="center" vertical="center"/>
    </xf>
    <xf numFmtId="0" fontId="8" fillId="0" borderId="20" xfId="0" applyFont="1" applyBorder="1" applyAlignment="1">
      <alignment horizontal="center" vertical="center"/>
    </xf>
    <xf numFmtId="0" fontId="8" fillId="0" borderId="79" xfId="0" applyFont="1" applyBorder="1" applyAlignment="1">
      <alignment horizontal="center" vertical="center"/>
    </xf>
    <xf numFmtId="0" fontId="0" fillId="2" borderId="56" xfId="0" applyFill="1" applyBorder="1" applyAlignment="1">
      <alignment horizontal="center" vertical="center"/>
    </xf>
    <xf numFmtId="0" fontId="11" fillId="2" borderId="47" xfId="0" applyFont="1" applyFill="1" applyBorder="1" applyAlignment="1">
      <alignment horizontal="center" vertical="center" wrapText="1"/>
    </xf>
    <xf numFmtId="0" fontId="0" fillId="2" borderId="57" xfId="0" applyFill="1" applyBorder="1" applyAlignment="1">
      <alignment horizontal="center" vertical="center"/>
    </xf>
    <xf numFmtId="0" fontId="0" fillId="2" borderId="58" xfId="0" applyFill="1" applyBorder="1" applyAlignment="1">
      <alignment horizontal="center" vertical="center"/>
    </xf>
    <xf numFmtId="0" fontId="0" fillId="2" borderId="71" xfId="0" applyFill="1" applyBorder="1" applyAlignment="1">
      <alignment horizontal="center" vertical="center" wrapText="1"/>
    </xf>
    <xf numFmtId="0" fontId="0" fillId="2" borderId="75" xfId="0" applyFill="1" applyBorder="1" applyAlignment="1">
      <alignment horizontal="center" vertical="center"/>
    </xf>
    <xf numFmtId="0" fontId="0" fillId="2" borderId="76" xfId="0" applyFill="1" applyBorder="1" applyAlignment="1">
      <alignment horizontal="center" vertical="center" wrapText="1"/>
    </xf>
    <xf numFmtId="0" fontId="8" fillId="2" borderId="77" xfId="0" applyFont="1" applyFill="1" applyBorder="1" applyAlignment="1">
      <alignment horizontal="center" vertical="center" wrapText="1"/>
    </xf>
    <xf numFmtId="0" fontId="1" fillId="2" borderId="46" xfId="0" applyFont="1" applyFill="1" applyBorder="1" applyAlignment="1">
      <alignment horizontal="center" vertical="center" wrapText="1"/>
    </xf>
    <xf numFmtId="0" fontId="0" fillId="2" borderId="74" xfId="0" applyFill="1" applyBorder="1" applyAlignment="1">
      <alignment horizontal="center" vertical="center"/>
    </xf>
    <xf numFmtId="0" fontId="0" fillId="2" borderId="76" xfId="0" applyFill="1" applyBorder="1" applyAlignment="1">
      <alignment horizontal="center" vertical="center"/>
    </xf>
    <xf numFmtId="0" fontId="0" fillId="2" borderId="77" xfId="0" applyFill="1" applyBorder="1" applyAlignment="1">
      <alignment horizontal="center" vertical="center"/>
    </xf>
    <xf numFmtId="0" fontId="8" fillId="2" borderId="55" xfId="0" applyFont="1" applyFill="1" applyBorder="1" applyAlignment="1">
      <alignment horizontal="center" vertical="center"/>
    </xf>
    <xf numFmtId="0" fontId="8" fillId="2" borderId="59" xfId="0" applyFont="1" applyFill="1" applyBorder="1" applyAlignment="1">
      <alignment horizontal="center" vertical="center"/>
    </xf>
    <xf numFmtId="0" fontId="8" fillId="2" borderId="43" xfId="0" applyFont="1" applyFill="1" applyBorder="1" applyAlignment="1">
      <alignment horizontal="center" vertical="center"/>
    </xf>
    <xf numFmtId="0" fontId="8" fillId="2" borderId="20" xfId="0" applyFont="1" applyFill="1" applyBorder="1" applyAlignment="1">
      <alignment horizontal="center" vertical="center"/>
    </xf>
    <xf numFmtId="0" fontId="8" fillId="2" borderId="71" xfId="0" applyFont="1" applyFill="1" applyBorder="1" applyAlignment="1">
      <alignment horizontal="center" vertical="center"/>
    </xf>
    <xf numFmtId="0" fontId="8" fillId="2" borderId="79" xfId="0" applyFont="1" applyFill="1" applyBorder="1" applyAlignment="1">
      <alignment horizontal="center" vertical="center"/>
    </xf>
    <xf numFmtId="0" fontId="0" fillId="0" borderId="12" xfId="0" applyBorder="1" applyAlignment="1">
      <alignment horizontal="center" vertical="center" shrinkToFit="1"/>
    </xf>
    <xf numFmtId="0" fontId="0" fillId="0" borderId="46" xfId="0" applyBorder="1" applyAlignment="1">
      <alignment horizontal="center" vertical="center" shrinkToFit="1"/>
    </xf>
    <xf numFmtId="0" fontId="0" fillId="0" borderId="82" xfId="0" applyBorder="1" applyAlignment="1">
      <alignment horizontal="center" vertical="center" wrapText="1"/>
    </xf>
    <xf numFmtId="0" fontId="1" fillId="0" borderId="110" xfId="0" applyFont="1" applyBorder="1" applyAlignment="1">
      <alignment horizontal="center" vertical="center" wrapText="1"/>
    </xf>
    <xf numFmtId="0" fontId="11" fillId="0" borderId="38" xfId="0" applyFont="1" applyBorder="1" applyAlignment="1">
      <alignment horizontal="left" vertical="center" wrapText="1"/>
    </xf>
    <xf numFmtId="193" fontId="0" fillId="0" borderId="23" xfId="0" applyNumberFormat="1" applyBorder="1" applyAlignment="1" applyProtection="1">
      <alignment horizontal="left" vertical="center" wrapText="1"/>
      <protection locked="0"/>
    </xf>
    <xf numFmtId="193" fontId="0" fillId="2" borderId="23" xfId="0" applyNumberFormat="1" applyFill="1" applyBorder="1" applyAlignment="1" applyProtection="1">
      <alignment horizontal="left" vertical="center" wrapText="1"/>
      <protection locked="0"/>
    </xf>
    <xf numFmtId="0" fontId="2" fillId="8" borderId="64" xfId="0" applyFont="1" applyFill="1" applyBorder="1" applyAlignment="1">
      <alignment horizontal="left" vertical="center" wrapText="1"/>
    </xf>
    <xf numFmtId="0" fontId="0" fillId="8" borderId="129" xfId="0" applyFont="1" applyFill="1" applyBorder="1" applyAlignment="1" applyProtection="1">
      <alignment horizontal="center" vertical="center" shrinkToFit="1"/>
      <protection locked="0"/>
    </xf>
    <xf numFmtId="0" fontId="0" fillId="8" borderId="125" xfId="0" applyFont="1" applyFill="1" applyBorder="1" applyAlignment="1" applyProtection="1">
      <alignment horizontal="center" vertical="center" shrinkToFit="1"/>
      <protection locked="0"/>
    </xf>
    <xf numFmtId="0" fontId="0" fillId="8" borderId="128" xfId="0" applyFont="1" applyFill="1" applyBorder="1" applyAlignment="1" applyProtection="1">
      <alignment horizontal="center" vertical="center" shrinkToFit="1"/>
      <protection locked="0"/>
    </xf>
    <xf numFmtId="0" fontId="13" fillId="8" borderId="98" xfId="0" applyFont="1" applyFill="1" applyBorder="1" applyAlignment="1">
      <alignment horizontal="left" vertical="center" wrapText="1"/>
    </xf>
    <xf numFmtId="0" fontId="13" fillId="8" borderId="64" xfId="0" applyFont="1" applyFill="1" applyBorder="1" applyAlignment="1">
      <alignment horizontal="left" vertical="center" wrapText="1"/>
    </xf>
    <xf numFmtId="0" fontId="13" fillId="8" borderId="128" xfId="0" applyFont="1" applyFill="1" applyBorder="1" applyAlignment="1">
      <alignment horizontal="left" vertical="center" shrinkToFit="1"/>
    </xf>
    <xf numFmtId="0" fontId="0" fillId="0" borderId="5" xfId="0" applyBorder="1" applyAlignment="1">
      <alignment horizontal="left" vertical="center" wrapText="1"/>
    </xf>
    <xf numFmtId="0" fontId="0" fillId="0" borderId="6" xfId="0" applyBorder="1" applyAlignment="1">
      <alignment vertical="center" wrapText="1"/>
    </xf>
    <xf numFmtId="0" fontId="0" fillId="0" borderId="18" xfId="0" applyBorder="1" applyAlignment="1">
      <alignment vertical="center"/>
    </xf>
    <xf numFmtId="0" fontId="0" fillId="11" borderId="9" xfId="0" applyFill="1" applyBorder="1" applyAlignment="1">
      <alignment horizontal="center" vertical="center" wrapText="1"/>
    </xf>
    <xf numFmtId="0" fontId="0" fillId="11" borderId="23" xfId="0" applyFill="1" applyBorder="1" applyAlignment="1" applyProtection="1">
      <alignment horizontal="center" vertical="center" wrapText="1"/>
      <protection locked="0"/>
    </xf>
    <xf numFmtId="0" fontId="0" fillId="0" borderId="120" xfId="0" applyBorder="1" applyAlignment="1">
      <alignment vertical="center" wrapText="1"/>
    </xf>
    <xf numFmtId="0" fontId="30" fillId="0" borderId="4" xfId="0" applyFont="1" applyBorder="1" applyAlignment="1">
      <alignment horizontal="center" vertical="center"/>
    </xf>
    <xf numFmtId="0" fontId="30" fillId="0" borderId="0" xfId="0" applyFont="1" applyBorder="1" applyAlignment="1">
      <alignment horizontal="center" vertical="center"/>
    </xf>
    <xf numFmtId="0" fontId="0" fillId="11" borderId="300" xfId="0" applyFill="1" applyBorder="1" applyAlignment="1">
      <alignment horizontal="center" vertical="center" wrapText="1"/>
    </xf>
    <xf numFmtId="0" fontId="0" fillId="11" borderId="301" xfId="0" applyFill="1" applyBorder="1" applyAlignment="1">
      <alignment horizontal="center" vertical="center"/>
    </xf>
    <xf numFmtId="0" fontId="0" fillId="11" borderId="300" xfId="0" applyFill="1" applyBorder="1" applyAlignment="1">
      <alignment horizontal="center" vertical="center"/>
    </xf>
    <xf numFmtId="0" fontId="0" fillId="11" borderId="301" xfId="0" applyFill="1" applyBorder="1" applyAlignment="1">
      <alignment horizontal="center" vertical="center" wrapText="1"/>
    </xf>
    <xf numFmtId="0" fontId="0" fillId="11" borderId="80" xfId="0" applyFill="1" applyBorder="1" applyAlignment="1">
      <alignment horizontal="center" vertical="center"/>
    </xf>
    <xf numFmtId="0" fontId="0" fillId="11" borderId="81" xfId="0" applyFill="1" applyBorder="1" applyAlignment="1">
      <alignment horizontal="center" vertical="center" shrinkToFit="1"/>
    </xf>
    <xf numFmtId="0" fontId="0" fillId="11" borderId="42" xfId="0" applyFill="1" applyBorder="1" applyAlignment="1">
      <alignment horizontal="center" vertical="center" shrinkToFit="1"/>
    </xf>
    <xf numFmtId="0" fontId="0" fillId="11" borderId="56" xfId="0" applyFill="1" applyBorder="1" applyAlignment="1">
      <alignment horizontal="center" vertical="center" wrapText="1"/>
    </xf>
    <xf numFmtId="0" fontId="0" fillId="0" borderId="0" xfId="2" applyFont="1" applyFill="1" applyAlignment="1" applyProtection="1">
      <alignment vertical="center"/>
    </xf>
    <xf numFmtId="185" fontId="1" fillId="0" borderId="327" xfId="2" applyNumberFormat="1" applyFill="1" applyBorder="1" applyAlignment="1" applyProtection="1">
      <alignment vertical="center" shrinkToFit="1"/>
    </xf>
    <xf numFmtId="185" fontId="1" fillId="0" borderId="326" xfId="2" applyNumberFormat="1" applyFill="1" applyBorder="1" applyAlignment="1" applyProtection="1">
      <alignment vertical="center" shrinkToFit="1"/>
    </xf>
    <xf numFmtId="185" fontId="1" fillId="0" borderId="325" xfId="2" applyNumberFormat="1" applyFill="1" applyBorder="1" applyAlignment="1" applyProtection="1">
      <alignment vertical="center" shrinkToFit="1"/>
    </xf>
    <xf numFmtId="0" fontId="0" fillId="11" borderId="64" xfId="2" applyFont="1" applyFill="1" applyBorder="1" applyAlignment="1" applyProtection="1">
      <alignment vertical="center" shrinkToFit="1"/>
      <protection locked="0"/>
    </xf>
    <xf numFmtId="0" fontId="1" fillId="11" borderId="144" xfId="2" applyFill="1" applyBorder="1" applyAlignment="1" applyProtection="1">
      <alignment vertical="center" shrinkToFit="1"/>
      <protection locked="0"/>
    </xf>
    <xf numFmtId="0" fontId="0" fillId="0" borderId="2" xfId="2" applyFont="1" applyFill="1" applyBorder="1" applyAlignment="1">
      <alignment vertical="center"/>
    </xf>
    <xf numFmtId="185" fontId="1" fillId="8" borderId="216" xfId="2" applyNumberFormat="1" applyFill="1" applyBorder="1" applyAlignment="1" applyProtection="1">
      <alignment vertical="center" shrinkToFit="1"/>
    </xf>
    <xf numFmtId="186" fontId="1" fillId="8" borderId="116" xfId="2" applyNumberFormat="1" applyFont="1" applyFill="1" applyBorder="1" applyAlignment="1" applyProtection="1">
      <alignment horizontal="center" vertical="center" shrinkToFit="1"/>
    </xf>
    <xf numFmtId="0" fontId="1" fillId="8" borderId="116" xfId="2" applyFont="1" applyFill="1" applyBorder="1" applyAlignment="1" applyProtection="1">
      <alignment vertical="center" shrinkToFit="1"/>
      <protection locked="0"/>
    </xf>
    <xf numFmtId="0" fontId="1" fillId="8" borderId="215" xfId="2" applyFill="1" applyBorder="1" applyAlignment="1" applyProtection="1">
      <alignment vertical="center" shrinkToFit="1"/>
      <protection locked="0"/>
    </xf>
    <xf numFmtId="0" fontId="0" fillId="0" borderId="120" xfId="2" applyFont="1" applyFill="1" applyBorder="1" applyAlignment="1" applyProtection="1">
      <alignment vertical="center" shrinkToFit="1"/>
      <protection locked="0"/>
    </xf>
    <xf numFmtId="0" fontId="0" fillId="6" borderId="120" xfId="2" applyFont="1" applyFill="1" applyBorder="1" applyAlignment="1" applyProtection="1">
      <alignment vertical="center" shrinkToFit="1"/>
      <protection locked="0"/>
    </xf>
    <xf numFmtId="0" fontId="0" fillId="0" borderId="64" xfId="2" applyFont="1" applyFill="1" applyBorder="1" applyAlignment="1" applyProtection="1">
      <alignment vertical="center" shrinkToFit="1"/>
      <protection locked="0"/>
    </xf>
    <xf numFmtId="185" fontId="1" fillId="0" borderId="140" xfId="2" applyNumberFormat="1" applyFill="1" applyBorder="1" applyAlignment="1" applyProtection="1">
      <alignment vertical="center" shrinkToFit="1"/>
    </xf>
    <xf numFmtId="0" fontId="0" fillId="0" borderId="116" xfId="2" applyFont="1" applyFill="1" applyBorder="1" applyAlignment="1" applyProtection="1">
      <alignment vertical="center" shrinkToFit="1"/>
    </xf>
    <xf numFmtId="0" fontId="1" fillId="0" borderId="180" xfId="2" applyFill="1" applyBorder="1" applyAlignment="1" applyProtection="1">
      <alignment vertical="center" shrinkToFit="1"/>
    </xf>
    <xf numFmtId="0" fontId="1" fillId="3" borderId="346" xfId="2" applyFont="1" applyFill="1" applyBorder="1" applyAlignment="1" applyProtection="1">
      <alignment vertical="center" shrinkToFit="1"/>
    </xf>
    <xf numFmtId="185" fontId="1" fillId="13" borderId="212" xfId="2" applyNumberFormat="1" applyFill="1" applyBorder="1" applyAlignment="1" applyProtection="1">
      <alignment vertical="center" shrinkToFit="1"/>
    </xf>
    <xf numFmtId="186" fontId="1" fillId="13" borderId="142" xfId="2" applyNumberFormat="1" applyFont="1" applyFill="1" applyBorder="1" applyAlignment="1" applyProtection="1">
      <alignment horizontal="center" vertical="center" shrinkToFit="1"/>
    </xf>
    <xf numFmtId="0" fontId="1" fillId="13" borderId="64" xfId="2" applyFont="1" applyFill="1" applyBorder="1" applyAlignment="1" applyProtection="1">
      <alignment vertical="center" shrinkToFit="1"/>
      <protection locked="0"/>
    </xf>
    <xf numFmtId="0" fontId="1" fillId="13" borderId="166" xfId="2" applyFill="1" applyBorder="1" applyAlignment="1" applyProtection="1">
      <alignment vertical="center" shrinkToFit="1"/>
      <protection locked="0"/>
    </xf>
    <xf numFmtId="185" fontId="1" fillId="12" borderId="212" xfId="2" applyNumberFormat="1" applyFill="1" applyBorder="1" applyAlignment="1" applyProtection="1">
      <alignment vertical="center" shrinkToFit="1"/>
    </xf>
    <xf numFmtId="186" fontId="1" fillId="12" borderId="142" xfId="2" applyNumberFormat="1" applyFont="1" applyFill="1" applyBorder="1" applyAlignment="1" applyProtection="1">
      <alignment horizontal="center" vertical="center" shrinkToFit="1"/>
    </xf>
    <xf numFmtId="0" fontId="1" fillId="12" borderId="64" xfId="2" applyFont="1" applyFill="1" applyBorder="1" applyAlignment="1" applyProtection="1">
      <alignment vertical="center" shrinkToFit="1"/>
      <protection locked="0"/>
    </xf>
    <xf numFmtId="0" fontId="1" fillId="12" borderId="166" xfId="2" applyFill="1" applyBorder="1" applyAlignment="1" applyProtection="1">
      <alignment vertical="center" shrinkToFit="1"/>
      <protection locked="0"/>
    </xf>
    <xf numFmtId="0" fontId="0" fillId="0" borderId="9" xfId="0" applyBorder="1" applyAlignment="1">
      <alignment horizontal="center" vertical="center" wrapText="1"/>
    </xf>
    <xf numFmtId="0" fontId="0" fillId="0" borderId="21" xfId="0" applyBorder="1" applyAlignment="1">
      <alignment horizontal="center" vertical="center" wrapText="1"/>
    </xf>
    <xf numFmtId="0" fontId="10" fillId="0" borderId="0" xfId="0" applyFont="1" applyAlignment="1">
      <alignment horizontal="left" vertical="center" wrapText="1"/>
    </xf>
    <xf numFmtId="0" fontId="10" fillId="0" borderId="0" xfId="0" applyFont="1" applyAlignment="1">
      <alignment horizontal="left" vertical="center"/>
    </xf>
    <xf numFmtId="0" fontId="10" fillId="0" borderId="222" xfId="0" applyFont="1" applyBorder="1" applyAlignment="1">
      <alignment horizontal="left" vertical="center"/>
    </xf>
    <xf numFmtId="0" fontId="0" fillId="2" borderId="120" xfId="0" applyFill="1" applyBorder="1" applyAlignment="1">
      <alignment horizontal="center" vertical="center" wrapText="1"/>
    </xf>
    <xf numFmtId="0" fontId="0" fillId="2" borderId="43" xfId="0" applyFill="1" applyBorder="1" applyAlignment="1">
      <alignment horizontal="center" vertical="center" wrapText="1"/>
    </xf>
    <xf numFmtId="0" fontId="0" fillId="2" borderId="39" xfId="0" applyFill="1" applyBorder="1" applyAlignment="1">
      <alignment horizontal="center" vertical="center" wrapText="1"/>
    </xf>
    <xf numFmtId="0" fontId="0" fillId="0" borderId="190" xfId="0" applyBorder="1" applyAlignment="1">
      <alignment horizontal="center" vertical="center" wrapText="1"/>
    </xf>
    <xf numFmtId="0" fontId="0" fillId="0" borderId="11" xfId="0" applyBorder="1" applyAlignment="1">
      <alignment horizontal="center" vertical="center" wrapText="1"/>
    </xf>
    <xf numFmtId="0" fontId="0" fillId="0" borderId="62" xfId="0" applyBorder="1" applyAlignment="1">
      <alignment horizontal="center" vertical="center" wrapText="1"/>
    </xf>
    <xf numFmtId="189" fontId="0" fillId="0" borderId="44" xfId="0" applyNumberFormat="1" applyBorder="1" applyAlignment="1" applyProtection="1">
      <alignment horizontal="center" vertical="center" wrapText="1"/>
      <protection locked="0"/>
    </xf>
    <xf numFmtId="189" fontId="0" fillId="0" borderId="8" xfId="0" applyNumberFormat="1" applyBorder="1" applyAlignment="1" applyProtection="1">
      <alignment horizontal="center" vertical="center" wrapText="1"/>
      <protection locked="0"/>
    </xf>
    <xf numFmtId="189" fontId="0" fillId="0" borderId="139" xfId="0" applyNumberFormat="1" applyBorder="1" applyAlignment="1" applyProtection="1">
      <alignment horizontal="center" vertical="center" wrapText="1"/>
      <protection locked="0"/>
    </xf>
    <xf numFmtId="0" fontId="0" fillId="0" borderId="44" xfId="0" applyBorder="1" applyAlignment="1" applyProtection="1">
      <alignment horizontal="center" vertical="center" wrapText="1"/>
      <protection locked="0"/>
    </xf>
    <xf numFmtId="0" fontId="0" fillId="0" borderId="8" xfId="0" applyBorder="1" applyAlignment="1" applyProtection="1">
      <alignment horizontal="center" vertical="center" wrapText="1"/>
      <protection locked="0"/>
    </xf>
    <xf numFmtId="0" fontId="0" fillId="0" borderId="139" xfId="0" applyBorder="1" applyAlignment="1" applyProtection="1">
      <alignment horizontal="center" vertical="center" wrapText="1"/>
      <protection locked="0"/>
    </xf>
    <xf numFmtId="0" fontId="0" fillId="2" borderId="9" xfId="0" applyFill="1" applyBorder="1" applyAlignment="1">
      <alignment horizontal="center" vertical="center" wrapText="1"/>
    </xf>
    <xf numFmtId="0" fontId="0" fillId="2" borderId="21" xfId="0" applyFill="1" applyBorder="1" applyAlignment="1">
      <alignment horizontal="center" vertical="center" wrapText="1"/>
    </xf>
    <xf numFmtId="0" fontId="0" fillId="0" borderId="120" xfId="0" applyBorder="1" applyAlignment="1">
      <alignment horizontal="center" vertical="center" wrapText="1"/>
    </xf>
    <xf numFmtId="0" fontId="0" fillId="0" borderId="43" xfId="0" applyBorder="1" applyAlignment="1">
      <alignment horizontal="center" vertical="center" wrapText="1"/>
    </xf>
    <xf numFmtId="0" fontId="0" fillId="0" borderId="39" xfId="0" applyBorder="1" applyAlignment="1">
      <alignment horizontal="center" vertical="center" wrapText="1"/>
    </xf>
    <xf numFmtId="190" fontId="0" fillId="0" borderId="44" xfId="0" applyNumberFormat="1" applyBorder="1" applyAlignment="1" applyProtection="1">
      <alignment horizontal="center" vertical="center" wrapText="1"/>
      <protection locked="0"/>
    </xf>
    <xf numFmtId="190" fontId="0" fillId="0" borderId="139" xfId="0" applyNumberFormat="1" applyBorder="1" applyAlignment="1" applyProtection="1">
      <alignment horizontal="center" vertical="center" wrapText="1"/>
      <protection locked="0"/>
    </xf>
    <xf numFmtId="189" fontId="0" fillId="2" borderId="44" xfId="0" applyNumberFormat="1" applyFill="1" applyBorder="1" applyAlignment="1" applyProtection="1">
      <alignment horizontal="center" vertical="center" wrapText="1"/>
      <protection locked="0"/>
    </xf>
    <xf numFmtId="189" fontId="0" fillId="2" borderId="8" xfId="0" applyNumberFormat="1" applyFill="1" applyBorder="1" applyAlignment="1" applyProtection="1">
      <alignment horizontal="center" vertical="center" wrapText="1"/>
      <protection locked="0"/>
    </xf>
    <xf numFmtId="189" fontId="0" fillId="2" borderId="139" xfId="0" applyNumberFormat="1" applyFill="1" applyBorder="1" applyAlignment="1" applyProtection="1">
      <alignment horizontal="center" vertical="center" wrapText="1"/>
      <protection locked="0"/>
    </xf>
    <xf numFmtId="181" fontId="0" fillId="2" borderId="18" xfId="0" applyNumberFormat="1" applyFill="1" applyBorder="1" applyAlignment="1" applyProtection="1">
      <alignment horizontal="center" vertical="center" wrapText="1"/>
      <protection locked="0"/>
    </xf>
    <xf numFmtId="181" fontId="0" fillId="2" borderId="0" xfId="0" applyNumberFormat="1" applyFill="1" applyBorder="1" applyAlignment="1" applyProtection="1">
      <alignment horizontal="center" vertical="center" wrapText="1"/>
      <protection locked="0"/>
    </xf>
    <xf numFmtId="181" fontId="0" fillId="2" borderId="2" xfId="0" applyNumberFormat="1" applyFill="1" applyBorder="1" applyAlignment="1" applyProtection="1">
      <alignment horizontal="center" vertical="center" wrapText="1"/>
      <protection locked="0"/>
    </xf>
    <xf numFmtId="180" fontId="0" fillId="2" borderId="44" xfId="0" applyNumberFormat="1" applyFill="1" applyBorder="1" applyAlignment="1" applyProtection="1">
      <alignment horizontal="center" vertical="center" wrapText="1"/>
    </xf>
    <xf numFmtId="180" fontId="0" fillId="2" borderId="8" xfId="0" applyNumberFormat="1" applyFill="1" applyBorder="1" applyAlignment="1" applyProtection="1">
      <alignment horizontal="center" vertical="center" wrapText="1"/>
    </xf>
    <xf numFmtId="180" fontId="0" fillId="2" borderId="139" xfId="0" applyNumberFormat="1" applyFill="1" applyBorder="1" applyAlignment="1" applyProtection="1">
      <alignment horizontal="center" vertical="center" wrapText="1"/>
    </xf>
    <xf numFmtId="0" fontId="0" fillId="0" borderId="18" xfId="0" applyBorder="1" applyAlignment="1">
      <alignment horizontal="center" vertical="center"/>
    </xf>
    <xf numFmtId="0" fontId="0" fillId="2" borderId="44" xfId="0" applyFill="1" applyBorder="1" applyAlignment="1" applyProtection="1">
      <alignment horizontal="center" vertical="center" wrapText="1"/>
      <protection locked="0"/>
    </xf>
    <xf numFmtId="0" fontId="0" fillId="2" borderId="8" xfId="0" applyFill="1" applyBorder="1" applyAlignment="1" applyProtection="1">
      <alignment horizontal="center" vertical="center" wrapText="1"/>
      <protection locked="0"/>
    </xf>
    <xf numFmtId="0" fontId="0" fillId="2" borderId="139" xfId="0" applyFill="1" applyBorder="1" applyAlignment="1" applyProtection="1">
      <alignment horizontal="center" vertical="center" wrapText="1"/>
      <protection locked="0"/>
    </xf>
    <xf numFmtId="190" fontId="0" fillId="2" borderId="44" xfId="0" applyNumberFormat="1" applyFill="1" applyBorder="1" applyAlignment="1" applyProtection="1">
      <alignment horizontal="center" vertical="center" wrapText="1"/>
      <protection locked="0"/>
    </xf>
    <xf numFmtId="190" fontId="0" fillId="2" borderId="8" xfId="0" applyNumberFormat="1" applyFill="1" applyBorder="1" applyAlignment="1" applyProtection="1">
      <alignment horizontal="center" vertical="center" wrapText="1"/>
      <protection locked="0"/>
    </xf>
    <xf numFmtId="0" fontId="0" fillId="0" borderId="63" xfId="0" applyBorder="1" applyAlignment="1">
      <alignment horizontal="center" vertical="center" wrapText="1"/>
    </xf>
    <xf numFmtId="0" fontId="3" fillId="9" borderId="219" xfId="0" applyFont="1" applyFill="1" applyBorder="1" applyAlignment="1">
      <alignment horizontal="center" vertical="center" shrinkToFit="1"/>
    </xf>
    <xf numFmtId="0" fontId="3" fillId="9" borderId="221" xfId="0" applyFont="1" applyFill="1" applyBorder="1" applyAlignment="1">
      <alignment horizontal="center" vertical="center" shrinkToFit="1"/>
    </xf>
    <xf numFmtId="0" fontId="3" fillId="9" borderId="220" xfId="0" applyFont="1" applyFill="1" applyBorder="1" applyAlignment="1">
      <alignment horizontal="center" vertical="center" shrinkToFit="1"/>
    </xf>
    <xf numFmtId="0" fontId="3" fillId="9" borderId="219" xfId="0" applyFont="1" applyFill="1" applyBorder="1" applyAlignment="1">
      <alignment horizontal="center" vertical="center" wrapText="1"/>
    </xf>
    <xf numFmtId="0" fontId="3" fillId="9" borderId="220" xfId="0" applyFont="1" applyFill="1" applyBorder="1" applyAlignment="1">
      <alignment horizontal="center" vertical="center" wrapText="1"/>
    </xf>
    <xf numFmtId="189" fontId="0" fillId="0" borderId="18" xfId="0" applyNumberFormat="1" applyBorder="1" applyAlignment="1" applyProtection="1">
      <alignment horizontal="center" vertical="center" wrapText="1"/>
      <protection locked="0"/>
    </xf>
    <xf numFmtId="189" fontId="0" fillId="0" borderId="0" xfId="0" applyNumberFormat="1" applyBorder="1" applyAlignment="1" applyProtection="1">
      <alignment horizontal="center" vertical="center" wrapText="1"/>
      <protection locked="0"/>
    </xf>
    <xf numFmtId="189" fontId="0" fillId="0" borderId="2" xfId="0" applyNumberFormat="1" applyBorder="1" applyAlignment="1" applyProtection="1">
      <alignment horizontal="center" vertical="center" wrapText="1"/>
      <protection locked="0"/>
    </xf>
    <xf numFmtId="0" fontId="0" fillId="0" borderId="18" xfId="0" applyBorder="1" applyAlignment="1" applyProtection="1">
      <alignment horizontal="center" vertical="center" wrapText="1"/>
      <protection locked="0"/>
    </xf>
    <xf numFmtId="0" fontId="0" fillId="0" borderId="0" xfId="0" applyBorder="1" applyAlignment="1" applyProtection="1">
      <alignment horizontal="center" vertical="center" wrapText="1"/>
      <protection locked="0"/>
    </xf>
    <xf numFmtId="0" fontId="0" fillId="0" borderId="2" xfId="0" applyBorder="1" applyAlignment="1" applyProtection="1">
      <alignment horizontal="center" vertical="center" wrapText="1"/>
      <protection locked="0"/>
    </xf>
    <xf numFmtId="180" fontId="0" fillId="0" borderId="44" xfId="0" applyNumberFormat="1" applyBorder="1" applyAlignment="1" applyProtection="1">
      <alignment horizontal="center" vertical="center" wrapText="1"/>
    </xf>
    <xf numFmtId="180" fontId="0" fillId="0" borderId="8" xfId="0" applyNumberFormat="1" applyBorder="1" applyAlignment="1" applyProtection="1">
      <alignment horizontal="center" vertical="center" wrapText="1"/>
    </xf>
    <xf numFmtId="180" fontId="0" fillId="0" borderId="139" xfId="0" applyNumberFormat="1" applyBorder="1" applyAlignment="1" applyProtection="1">
      <alignment horizontal="center" vertical="center" wrapText="1"/>
    </xf>
    <xf numFmtId="0" fontId="0" fillId="0" borderId="64" xfId="0" applyBorder="1" applyAlignment="1">
      <alignment horizontal="center" vertical="center" wrapText="1"/>
    </xf>
    <xf numFmtId="0" fontId="8" fillId="0" borderId="19" xfId="0" applyFont="1" applyBorder="1" applyAlignment="1">
      <alignment horizontal="center" vertical="center" wrapText="1"/>
    </xf>
    <xf numFmtId="0" fontId="8" fillId="0" borderId="318" xfId="0" applyFont="1" applyBorder="1" applyAlignment="1">
      <alignment horizontal="center" vertical="center" wrapText="1"/>
    </xf>
    <xf numFmtId="0" fontId="0" fillId="3" borderId="9" xfId="0" applyFill="1" applyBorder="1" applyAlignment="1">
      <alignment horizontal="center" vertical="center" wrapText="1"/>
    </xf>
    <xf numFmtId="0" fontId="0" fillId="3" borderId="21" xfId="0" applyFill="1" applyBorder="1" applyAlignment="1">
      <alignment horizontal="center" vertical="center" wrapText="1"/>
    </xf>
    <xf numFmtId="0" fontId="0" fillId="0" borderId="9" xfId="0" applyBorder="1" applyAlignment="1">
      <alignment horizontal="center" vertical="center" shrinkToFit="1"/>
    </xf>
    <xf numFmtId="0" fontId="0" fillId="0" borderId="21" xfId="0" applyBorder="1" applyAlignment="1">
      <alignment horizontal="center" vertical="center" shrinkToFit="1"/>
    </xf>
    <xf numFmtId="0" fontId="0" fillId="0" borderId="18" xfId="0" applyBorder="1" applyAlignment="1">
      <alignment horizontal="left" vertical="center" wrapText="1"/>
    </xf>
    <xf numFmtId="183" fontId="0" fillId="0" borderId="18" xfId="0" quotePrefix="1" applyNumberFormat="1" applyBorder="1" applyAlignment="1" applyProtection="1">
      <alignment horizontal="center" vertical="center" wrapText="1"/>
      <protection locked="0"/>
    </xf>
    <xf numFmtId="183" fontId="0" fillId="0" borderId="0" xfId="0" quotePrefix="1" applyNumberFormat="1" applyBorder="1" applyAlignment="1" applyProtection="1">
      <alignment horizontal="center" vertical="center" wrapText="1"/>
      <protection locked="0"/>
    </xf>
    <xf numFmtId="183" fontId="0" fillId="0" borderId="2" xfId="0" quotePrefix="1" applyNumberFormat="1" applyBorder="1" applyAlignment="1" applyProtection="1">
      <alignment horizontal="center" vertical="center" wrapText="1"/>
      <protection locked="0"/>
    </xf>
    <xf numFmtId="0" fontId="0" fillId="0" borderId="0" xfId="0" applyBorder="1" applyAlignment="1">
      <alignment horizontal="left" vertical="center" wrapText="1"/>
    </xf>
    <xf numFmtId="177" fontId="0" fillId="0" borderId="54" xfId="0" applyNumberFormat="1" applyBorder="1" applyAlignment="1" applyProtection="1">
      <alignment horizontal="center" vertical="center" wrapText="1"/>
      <protection locked="0"/>
    </xf>
    <xf numFmtId="177" fontId="0" fillId="0" borderId="4" xfId="0" applyNumberFormat="1" applyBorder="1" applyAlignment="1" applyProtection="1">
      <alignment horizontal="center" vertical="center" wrapText="1"/>
      <protection locked="0"/>
    </xf>
    <xf numFmtId="177" fontId="0" fillId="0" borderId="111" xfId="0" applyNumberFormat="1" applyBorder="1" applyAlignment="1" applyProtection="1">
      <alignment horizontal="center" vertical="center" wrapText="1"/>
      <protection locked="0"/>
    </xf>
    <xf numFmtId="180" fontId="0" fillId="0" borderId="44" xfId="0" applyNumberFormat="1" applyBorder="1" applyAlignment="1" applyProtection="1">
      <alignment horizontal="center" vertical="center" wrapText="1"/>
      <protection locked="0"/>
    </xf>
    <xf numFmtId="180" fontId="0" fillId="0" borderId="8" xfId="0" applyNumberFormat="1" applyBorder="1" applyAlignment="1" applyProtection="1">
      <alignment horizontal="center" vertical="center" wrapText="1"/>
      <protection locked="0"/>
    </xf>
    <xf numFmtId="180" fontId="0" fillId="0" borderId="139" xfId="0" applyNumberFormat="1" applyBorder="1" applyAlignment="1" applyProtection="1">
      <alignment horizontal="center" vertical="center" wrapText="1"/>
      <protection locked="0"/>
    </xf>
    <xf numFmtId="181" fontId="0" fillId="0" borderId="18" xfId="0" applyNumberFormat="1" applyBorder="1" applyAlignment="1" applyProtection="1">
      <alignment horizontal="center" vertical="center" wrapText="1"/>
      <protection locked="0"/>
    </xf>
    <xf numFmtId="181" fontId="0" fillId="0" borderId="0" xfId="0" applyNumberFormat="1" applyBorder="1" applyAlignment="1" applyProtection="1">
      <alignment horizontal="center" vertical="center" wrapText="1"/>
      <protection locked="0"/>
    </xf>
    <xf numFmtId="181" fontId="0" fillId="0" borderId="2" xfId="0" applyNumberFormat="1" applyBorder="1" applyAlignment="1" applyProtection="1">
      <alignment horizontal="center" vertical="center" wrapText="1"/>
      <protection locked="0"/>
    </xf>
    <xf numFmtId="189" fontId="0" fillId="2" borderId="18" xfId="0" applyNumberFormat="1" applyFill="1" applyBorder="1" applyAlignment="1" applyProtection="1">
      <alignment horizontal="center" vertical="center" wrapText="1"/>
      <protection locked="0"/>
    </xf>
    <xf numFmtId="189" fontId="0" fillId="2" borderId="0" xfId="0" applyNumberFormat="1" applyFill="1" applyBorder="1" applyAlignment="1" applyProtection="1">
      <alignment horizontal="center" vertical="center" wrapText="1"/>
      <protection locked="0"/>
    </xf>
    <xf numFmtId="189" fontId="0" fillId="2" borderId="2" xfId="0" applyNumberFormat="1" applyFill="1" applyBorder="1" applyAlignment="1" applyProtection="1">
      <alignment horizontal="center" vertical="center" wrapText="1"/>
      <protection locked="0"/>
    </xf>
    <xf numFmtId="177" fontId="0" fillId="2" borderId="54" xfId="0" applyNumberFormat="1" applyFill="1" applyBorder="1" applyAlignment="1" applyProtection="1">
      <alignment horizontal="center" vertical="center" wrapText="1"/>
      <protection locked="0"/>
    </xf>
    <xf numFmtId="177" fontId="0" fillId="2" borderId="4" xfId="0" applyNumberFormat="1" applyFill="1" applyBorder="1" applyAlignment="1" applyProtection="1">
      <alignment horizontal="center" vertical="center" wrapText="1"/>
      <protection locked="0"/>
    </xf>
    <xf numFmtId="177" fontId="0" fillId="2" borderId="111" xfId="0" applyNumberFormat="1" applyFill="1" applyBorder="1" applyAlignment="1" applyProtection="1">
      <alignment horizontal="center" vertical="center" wrapText="1"/>
      <protection locked="0"/>
    </xf>
    <xf numFmtId="178" fontId="0" fillId="2" borderId="44" xfId="0" applyNumberFormat="1" applyFill="1" applyBorder="1" applyAlignment="1" applyProtection="1">
      <alignment horizontal="center" vertical="center" wrapText="1"/>
      <protection locked="0"/>
    </xf>
    <xf numFmtId="178" fontId="0" fillId="2" borderId="8" xfId="0" applyNumberFormat="1" applyFill="1" applyBorder="1" applyAlignment="1" applyProtection="1">
      <alignment horizontal="center" vertical="center" wrapText="1"/>
      <protection locked="0"/>
    </xf>
    <xf numFmtId="178" fontId="0" fillId="2" borderId="139" xfId="0" applyNumberFormat="1" applyFill="1" applyBorder="1" applyAlignment="1" applyProtection="1">
      <alignment horizontal="center" vertical="center" wrapText="1"/>
      <protection locked="0"/>
    </xf>
    <xf numFmtId="183" fontId="0" fillId="2" borderId="18" xfId="0" quotePrefix="1" applyNumberFormat="1" applyFill="1" applyBorder="1" applyAlignment="1" applyProtection="1">
      <alignment horizontal="center" vertical="center" wrapText="1"/>
      <protection locked="0"/>
    </xf>
    <xf numFmtId="183" fontId="0" fillId="2" borderId="0" xfId="0" quotePrefix="1" applyNumberFormat="1" applyFill="1" applyBorder="1" applyAlignment="1" applyProtection="1">
      <alignment horizontal="center" vertical="center" wrapText="1"/>
      <protection locked="0"/>
    </xf>
    <xf numFmtId="183" fontId="0" fillId="2" borderId="2" xfId="0" quotePrefix="1" applyNumberFormat="1" applyFill="1" applyBorder="1" applyAlignment="1" applyProtection="1">
      <alignment horizontal="center" vertical="center" wrapText="1"/>
      <protection locked="0"/>
    </xf>
    <xf numFmtId="0" fontId="0" fillId="2" borderId="54" xfId="0" applyFill="1" applyBorder="1" applyAlignment="1" applyProtection="1">
      <alignment horizontal="center" vertical="center" wrapText="1"/>
      <protection locked="0"/>
    </xf>
    <xf numFmtId="0" fontId="0" fillId="2" borderId="4" xfId="0" applyFill="1" applyBorder="1" applyAlignment="1" applyProtection="1">
      <alignment horizontal="center" vertical="center" wrapText="1"/>
      <protection locked="0"/>
    </xf>
    <xf numFmtId="0" fontId="0" fillId="2" borderId="111" xfId="0" applyFill="1" applyBorder="1" applyAlignment="1" applyProtection="1">
      <alignment horizontal="center" vertical="center" wrapText="1"/>
      <protection locked="0"/>
    </xf>
    <xf numFmtId="0" fontId="0" fillId="0" borderId="148" xfId="0" applyBorder="1" applyAlignment="1" applyProtection="1">
      <alignment horizontal="center" vertical="center" wrapText="1"/>
      <protection locked="0"/>
    </xf>
    <xf numFmtId="0" fontId="0" fillId="0" borderId="151" xfId="0" applyBorder="1" applyAlignment="1" applyProtection="1">
      <alignment horizontal="center" vertical="center" wrapText="1"/>
      <protection locked="0"/>
    </xf>
    <xf numFmtId="0" fontId="0" fillId="14" borderId="120" xfId="0" applyFill="1" applyBorder="1" applyAlignment="1">
      <alignment horizontal="center" vertical="center" wrapText="1"/>
    </xf>
    <xf numFmtId="0" fontId="0" fillId="14" borderId="43" xfId="0" applyFill="1" applyBorder="1" applyAlignment="1">
      <alignment horizontal="center" vertical="center" wrapText="1"/>
    </xf>
    <xf numFmtId="0" fontId="0" fillId="14" borderId="39" xfId="0" applyFill="1" applyBorder="1" applyAlignment="1">
      <alignment horizontal="center" vertical="center" wrapText="1"/>
    </xf>
    <xf numFmtId="0" fontId="0" fillId="14" borderId="190" xfId="0" applyFill="1" applyBorder="1" applyAlignment="1">
      <alignment horizontal="center" vertical="center" wrapText="1"/>
    </xf>
    <xf numFmtId="0" fontId="0" fillId="14" borderId="62" xfId="0" applyFill="1" applyBorder="1" applyAlignment="1">
      <alignment horizontal="center" vertical="center" wrapText="1"/>
    </xf>
    <xf numFmtId="0" fontId="0" fillId="14" borderId="148" xfId="0" applyFill="1" applyBorder="1" applyAlignment="1">
      <alignment horizontal="left" vertical="center" wrapText="1"/>
    </xf>
    <xf numFmtId="0" fontId="0" fillId="14" borderId="147" xfId="0" applyFill="1" applyBorder="1" applyAlignment="1">
      <alignment horizontal="left" vertical="center" wrapText="1"/>
    </xf>
    <xf numFmtId="0" fontId="0" fillId="0" borderId="310" xfId="0" applyBorder="1" applyAlignment="1">
      <alignment horizontal="center" vertical="center" wrapText="1"/>
    </xf>
    <xf numFmtId="0" fontId="0" fillId="0" borderId="339" xfId="0" applyBorder="1" applyAlignment="1">
      <alignment horizontal="center" vertical="center" wrapText="1"/>
    </xf>
    <xf numFmtId="0" fontId="0" fillId="0" borderId="340" xfId="0" applyBorder="1" applyAlignment="1">
      <alignment horizontal="center" vertical="center" wrapText="1"/>
    </xf>
    <xf numFmtId="3" fontId="0" fillId="0" borderId="332" xfId="0" applyNumberFormat="1" applyBorder="1" applyAlignment="1">
      <alignment horizontal="center" vertical="center" wrapText="1"/>
    </xf>
    <xf numFmtId="3" fontId="0" fillId="0" borderId="95" xfId="0" applyNumberFormat="1" applyBorder="1" applyAlignment="1">
      <alignment horizontal="center" vertical="center" wrapText="1"/>
    </xf>
    <xf numFmtId="0" fontId="0" fillId="0" borderId="95" xfId="0" applyBorder="1" applyAlignment="1">
      <alignment horizontal="center" vertical="center"/>
    </xf>
    <xf numFmtId="3" fontId="0" fillId="0" borderId="341" xfId="0" applyNumberFormat="1" applyBorder="1" applyAlignment="1">
      <alignment horizontal="center" vertical="center" wrapText="1"/>
    </xf>
    <xf numFmtId="3" fontId="0" fillId="0" borderId="310" xfId="0" applyNumberFormat="1" applyBorder="1" applyAlignment="1">
      <alignment horizontal="center" vertical="center" wrapText="1"/>
    </xf>
    <xf numFmtId="0" fontId="0" fillId="0" borderId="343" xfId="0" applyBorder="1" applyAlignment="1">
      <alignment horizontal="center" vertical="center"/>
    </xf>
    <xf numFmtId="0" fontId="0" fillId="0" borderId="221" xfId="0" applyBorder="1" applyAlignment="1">
      <alignment horizontal="center" vertical="center"/>
    </xf>
    <xf numFmtId="3" fontId="0" fillId="0" borderId="310" xfId="0" applyNumberFormat="1" applyBorder="1" applyAlignment="1">
      <alignment horizontal="center" vertical="center"/>
    </xf>
    <xf numFmtId="0" fontId="0" fillId="0" borderId="310" xfId="0" applyBorder="1" applyAlignment="1">
      <alignment horizontal="center" vertical="center"/>
    </xf>
    <xf numFmtId="0" fontId="0" fillId="0" borderId="342" xfId="0" applyBorder="1" applyAlignment="1">
      <alignment horizontal="center" vertical="center"/>
    </xf>
    <xf numFmtId="0" fontId="0" fillId="0" borderId="338" xfId="0" applyBorder="1" applyAlignment="1">
      <alignment horizontal="center" vertical="center"/>
    </xf>
    <xf numFmtId="0" fontId="0" fillId="0" borderId="5" xfId="0" applyBorder="1" applyAlignment="1">
      <alignment horizontal="left" vertical="center" wrapText="1"/>
    </xf>
    <xf numFmtId="0" fontId="0" fillId="0" borderId="8" xfId="0" applyBorder="1" applyAlignment="1">
      <alignment horizontal="left" vertical="center" wrapText="1"/>
    </xf>
    <xf numFmtId="0" fontId="0" fillId="0" borderId="68" xfId="0" applyBorder="1" applyAlignment="1">
      <alignment horizontal="left" vertical="center" wrapText="1"/>
    </xf>
    <xf numFmtId="0" fontId="0" fillId="0" borderId="55" xfId="0" applyBorder="1" applyAlignment="1">
      <alignment vertical="center" wrapText="1"/>
    </xf>
    <xf numFmtId="0" fontId="0" fillId="0" borderId="43" xfId="0" applyBorder="1" applyAlignment="1">
      <alignment vertical="center" wrapText="1"/>
    </xf>
    <xf numFmtId="0" fontId="0" fillId="0" borderId="138" xfId="0" applyBorder="1" applyAlignment="1">
      <alignment horizontal="center" vertical="center" wrapText="1"/>
    </xf>
    <xf numFmtId="0" fontId="0" fillId="0" borderId="3" xfId="0" applyBorder="1" applyAlignment="1">
      <alignment horizontal="center" vertical="center" wrapText="1"/>
    </xf>
    <xf numFmtId="0" fontId="8" fillId="0" borderId="56" xfId="0" applyFont="1" applyBorder="1" applyAlignment="1">
      <alignment horizontal="center" vertical="center" wrapText="1"/>
    </xf>
    <xf numFmtId="0" fontId="8" fillId="0" borderId="26" xfId="0" applyFont="1" applyBorder="1" applyAlignment="1">
      <alignment horizontal="center" vertical="center" wrapText="1"/>
    </xf>
    <xf numFmtId="0" fontId="0" fillId="0" borderId="57" xfId="0" applyBorder="1" applyAlignment="1">
      <alignment horizontal="center" vertical="center" wrapText="1"/>
    </xf>
    <xf numFmtId="0" fontId="0" fillId="0" borderId="231" xfId="0" applyBorder="1" applyAlignment="1">
      <alignment horizontal="center" vertical="center" wrapText="1"/>
    </xf>
    <xf numFmtId="0" fontId="0" fillId="0" borderId="58" xfId="0" applyBorder="1" applyAlignment="1">
      <alignment horizontal="center" vertical="center" wrapText="1"/>
    </xf>
    <xf numFmtId="0" fontId="0" fillId="0" borderId="250" xfId="0" applyBorder="1" applyAlignment="1">
      <alignment horizontal="center" vertical="center" wrapText="1"/>
    </xf>
    <xf numFmtId="0" fontId="0" fillId="0" borderId="86" xfId="0" applyBorder="1" applyAlignment="1">
      <alignment horizontal="center" vertical="center" wrapText="1"/>
    </xf>
    <xf numFmtId="0" fontId="0" fillId="0" borderId="72" xfId="0" applyBorder="1" applyAlignment="1">
      <alignment horizontal="center" vertical="center" wrapText="1"/>
    </xf>
    <xf numFmtId="0" fontId="0" fillId="0" borderId="73" xfId="0" applyBorder="1" applyAlignment="1">
      <alignment horizontal="center" vertical="center" wrapText="1"/>
    </xf>
    <xf numFmtId="0" fontId="8" fillId="0" borderId="176" xfId="0" applyFont="1" applyBorder="1" applyAlignment="1">
      <alignment horizontal="center" vertical="center" wrapText="1"/>
    </xf>
    <xf numFmtId="0" fontId="8" fillId="0" borderId="245" xfId="0" applyFont="1" applyBorder="1" applyAlignment="1">
      <alignment horizontal="center" vertical="center" wrapText="1"/>
    </xf>
    <xf numFmtId="0" fontId="8" fillId="0" borderId="218" xfId="0" applyFont="1" applyBorder="1" applyAlignment="1">
      <alignment horizontal="center" vertical="center" wrapText="1"/>
    </xf>
    <xf numFmtId="0" fontId="8" fillId="0" borderId="231" xfId="0" applyFont="1" applyBorder="1" applyAlignment="1">
      <alignment horizontal="center" vertical="center" wrapText="1"/>
    </xf>
    <xf numFmtId="0" fontId="0" fillId="0" borderId="218" xfId="0" applyFont="1" applyBorder="1" applyAlignment="1">
      <alignment horizontal="left" vertical="center" wrapText="1"/>
    </xf>
    <xf numFmtId="0" fontId="0" fillId="0" borderId="231" xfId="0" applyFont="1" applyBorder="1" applyAlignment="1">
      <alignment horizontal="left" vertical="center" wrapText="1"/>
    </xf>
    <xf numFmtId="0" fontId="11" fillId="0" borderId="218" xfId="0" applyFont="1" applyBorder="1" applyAlignment="1">
      <alignment horizontal="left" vertical="center" wrapText="1"/>
    </xf>
    <xf numFmtId="0" fontId="11" fillId="0" borderId="25" xfId="0" applyFont="1" applyBorder="1" applyAlignment="1">
      <alignment horizontal="left" vertical="center" wrapText="1"/>
    </xf>
    <xf numFmtId="0" fontId="11" fillId="0" borderId="27" xfId="0" applyFont="1" applyBorder="1" applyAlignment="1">
      <alignment horizontal="left" vertical="center" wrapText="1"/>
    </xf>
    <xf numFmtId="0" fontId="11" fillId="0" borderId="176" xfId="0" applyFont="1" applyBorder="1" applyAlignment="1">
      <alignment horizontal="left" vertical="center" wrapText="1"/>
    </xf>
    <xf numFmtId="0" fontId="11" fillId="0" borderId="29" xfId="0" applyFont="1" applyBorder="1" applyAlignment="1">
      <alignment horizontal="left" vertical="center" wrapText="1"/>
    </xf>
    <xf numFmtId="0" fontId="11" fillId="0" borderId="45" xfId="0" applyFont="1" applyBorder="1" applyAlignment="1">
      <alignment horizontal="left" vertical="center" wrapText="1"/>
    </xf>
    <xf numFmtId="0" fontId="0" fillId="0" borderId="43" xfId="0" applyBorder="1" applyAlignment="1">
      <alignment horizontal="left" vertical="center" wrapText="1"/>
    </xf>
    <xf numFmtId="0" fontId="0" fillId="0" borderId="73" xfId="0" applyBorder="1" applyAlignment="1">
      <alignment horizontal="left" vertical="center" wrapText="1"/>
    </xf>
    <xf numFmtId="0" fontId="0" fillId="0" borderId="5" xfId="0" applyBorder="1" applyAlignment="1">
      <alignment vertical="center" wrapText="1"/>
    </xf>
    <xf numFmtId="0" fontId="0" fillId="0" borderId="8" xfId="0" applyBorder="1" applyAlignment="1">
      <alignment vertical="center" wrapText="1"/>
    </xf>
    <xf numFmtId="0" fontId="0" fillId="0" borderId="223" xfId="0" applyFill="1" applyBorder="1" applyAlignment="1">
      <alignment vertical="center" wrapText="1"/>
    </xf>
    <xf numFmtId="0" fontId="0" fillId="0" borderId="224" xfId="0" applyFill="1" applyBorder="1" applyAlignment="1">
      <alignment vertical="center" wrapText="1"/>
    </xf>
    <xf numFmtId="0" fontId="0" fillId="0" borderId="225" xfId="0" applyFill="1" applyBorder="1" applyAlignment="1">
      <alignment vertical="center" wrapText="1"/>
    </xf>
    <xf numFmtId="0" fontId="8" fillId="0" borderId="226" xfId="0" applyFont="1" applyFill="1" applyBorder="1" applyAlignment="1">
      <alignment horizontal="center" vertical="center" wrapText="1"/>
    </xf>
    <xf numFmtId="0" fontId="8" fillId="0" borderId="227" xfId="0" applyFont="1" applyFill="1" applyBorder="1" applyAlignment="1">
      <alignment horizontal="center" vertical="center"/>
    </xf>
    <xf numFmtId="0" fontId="0" fillId="0" borderId="241" xfId="0" applyBorder="1" applyAlignment="1">
      <alignment horizontal="center" vertical="center" wrapText="1"/>
    </xf>
    <xf numFmtId="0" fontId="0" fillId="0" borderId="221" xfId="0" applyBorder="1" applyAlignment="1">
      <alignment horizontal="center" vertical="center" wrapText="1"/>
    </xf>
    <xf numFmtId="0" fontId="0" fillId="0" borderId="242" xfId="0" applyBorder="1" applyAlignment="1">
      <alignment horizontal="center" vertical="center" wrapText="1"/>
    </xf>
    <xf numFmtId="0" fontId="0" fillId="0" borderId="92" xfId="0" applyBorder="1" applyAlignment="1">
      <alignment horizontal="center" vertical="center" wrapText="1"/>
    </xf>
    <xf numFmtId="0" fontId="0" fillId="0" borderId="36" xfId="0" applyBorder="1" applyAlignment="1">
      <alignment horizontal="left" vertical="center" wrapText="1"/>
    </xf>
    <xf numFmtId="0" fontId="0" fillId="0" borderId="72" xfId="0" applyBorder="1" applyAlignment="1">
      <alignment vertical="center" wrapText="1"/>
    </xf>
    <xf numFmtId="0" fontId="8" fillId="0" borderId="218" xfId="0" applyFont="1" applyBorder="1" applyAlignment="1">
      <alignment horizontal="left" vertical="center" wrapText="1"/>
    </xf>
    <xf numFmtId="0" fontId="8" fillId="0" borderId="25" xfId="0" applyFont="1" applyBorder="1" applyAlignment="1">
      <alignment horizontal="left" vertical="center" wrapText="1"/>
    </xf>
    <xf numFmtId="0" fontId="8" fillId="0" borderId="27" xfId="0" applyFont="1" applyBorder="1" applyAlignment="1">
      <alignment horizontal="left" vertical="center" wrapText="1"/>
    </xf>
    <xf numFmtId="0" fontId="0" fillId="0" borderId="26" xfId="0" applyBorder="1" applyAlignment="1">
      <alignment horizontal="left" vertical="center" wrapText="1"/>
    </xf>
    <xf numFmtId="0" fontId="0" fillId="0" borderId="80" xfId="0" applyBorder="1" applyAlignment="1">
      <alignment horizontal="left" vertical="center" wrapText="1"/>
    </xf>
    <xf numFmtId="0" fontId="0" fillId="0" borderId="81" xfId="0" applyBorder="1" applyAlignment="1">
      <alignment horizontal="right" vertical="center" wrapText="1"/>
    </xf>
    <xf numFmtId="0" fontId="0" fillId="0" borderId="26" xfId="0" applyBorder="1" applyAlignment="1">
      <alignment horizontal="right" vertical="center" wrapText="1"/>
    </xf>
    <xf numFmtId="0" fontId="8" fillId="0" borderId="81" xfId="0" applyFont="1" applyBorder="1" applyAlignment="1">
      <alignment horizontal="center" vertical="center" wrapText="1"/>
    </xf>
    <xf numFmtId="0" fontId="8" fillId="0" borderId="81" xfId="0" applyFont="1" applyBorder="1" applyAlignment="1">
      <alignment horizontal="right" vertical="center" wrapText="1"/>
    </xf>
    <xf numFmtId="0" fontId="8" fillId="0" borderId="26" xfId="0" applyFont="1" applyBorder="1" applyAlignment="1">
      <alignment horizontal="right" vertical="center" wrapText="1"/>
    </xf>
    <xf numFmtId="0" fontId="8" fillId="0" borderId="26" xfId="0" applyFont="1" applyBorder="1" applyAlignment="1">
      <alignment horizontal="left" vertical="center" wrapText="1"/>
    </xf>
    <xf numFmtId="0" fontId="8" fillId="0" borderId="42" xfId="0" applyFont="1" applyBorder="1" applyAlignment="1">
      <alignment horizontal="left" vertical="center" wrapText="1"/>
    </xf>
    <xf numFmtId="0" fontId="4" fillId="0" borderId="0" xfId="0" applyFont="1" applyAlignment="1">
      <alignment horizontal="center" vertical="center"/>
    </xf>
    <xf numFmtId="0" fontId="0" fillId="0" borderId="41" xfId="0" applyBorder="1" applyAlignment="1">
      <alignment horizontal="left" vertical="center" wrapText="1"/>
    </xf>
    <xf numFmtId="0" fontId="0" fillId="0" borderId="88" xfId="0" applyBorder="1" applyAlignment="1">
      <alignment horizontal="left" vertical="center" wrapText="1"/>
    </xf>
    <xf numFmtId="0" fontId="0" fillId="0" borderId="69" xfId="0" applyBorder="1" applyAlignment="1">
      <alignment horizontal="left" vertical="center" wrapText="1"/>
    </xf>
    <xf numFmtId="0" fontId="0" fillId="0" borderId="55" xfId="0" applyBorder="1" applyAlignment="1">
      <alignment horizontal="left" vertical="center" wrapText="1"/>
    </xf>
    <xf numFmtId="193" fontId="0" fillId="0" borderId="38" xfId="0" applyNumberFormat="1" applyBorder="1" applyAlignment="1">
      <alignment horizontal="left" vertical="center" wrapText="1"/>
    </xf>
    <xf numFmtId="193" fontId="0" fillId="0" borderId="11" xfId="0" applyNumberFormat="1" applyBorder="1" applyAlignment="1">
      <alignment horizontal="left" vertical="center" wrapText="1"/>
    </xf>
    <xf numFmtId="193" fontId="0" fillId="0" borderId="28" xfId="0" applyNumberFormat="1" applyBorder="1" applyAlignment="1">
      <alignment horizontal="left" vertical="center" wrapText="1"/>
    </xf>
    <xf numFmtId="0" fontId="0" fillId="0" borderId="246" xfId="0" applyBorder="1" applyAlignment="1">
      <alignment horizontal="left" vertical="center" wrapText="1"/>
    </xf>
    <xf numFmtId="0" fontId="0" fillId="0" borderId="4" xfId="0" applyBorder="1" applyAlignment="1">
      <alignment horizontal="left" vertical="center" wrapText="1"/>
    </xf>
    <xf numFmtId="0" fontId="0" fillId="0" borderId="0" xfId="0" applyAlignment="1">
      <alignment horizontal="left" vertical="center" wrapText="1"/>
    </xf>
    <xf numFmtId="0" fontId="0" fillId="0" borderId="40" xfId="0" applyBorder="1" applyAlignment="1">
      <alignment horizontal="left" vertical="center" wrapText="1"/>
    </xf>
    <xf numFmtId="0" fontId="0" fillId="0" borderId="138" xfId="0" applyBorder="1" applyAlignment="1">
      <alignment horizontal="left" vertical="center" wrapText="1"/>
    </xf>
    <xf numFmtId="0" fontId="0" fillId="0" borderId="3" xfId="0" applyBorder="1" applyAlignment="1">
      <alignment horizontal="left" vertical="center" wrapText="1"/>
    </xf>
    <xf numFmtId="0" fontId="0" fillId="0" borderId="10" xfId="0" applyBorder="1" applyAlignment="1">
      <alignment horizontal="left" vertical="center" wrapText="1"/>
    </xf>
    <xf numFmtId="0" fontId="0" fillId="9" borderId="148" xfId="0" applyFill="1" applyBorder="1" applyAlignment="1">
      <alignment horizontal="center" vertical="center" shrinkToFit="1"/>
    </xf>
    <xf numFmtId="0" fontId="0" fillId="9" borderId="146" xfId="0" applyFill="1" applyBorder="1" applyAlignment="1">
      <alignment horizontal="center" vertical="center" shrinkToFit="1"/>
    </xf>
    <xf numFmtId="0" fontId="0" fillId="9" borderId="147" xfId="0" applyFill="1" applyBorder="1" applyAlignment="1">
      <alignment horizontal="center" vertical="center" shrinkToFit="1"/>
    </xf>
    <xf numFmtId="177" fontId="0" fillId="0" borderId="53" xfId="0" applyNumberFormat="1" applyBorder="1" applyAlignment="1">
      <alignment horizontal="left" vertical="center" wrapText="1"/>
    </xf>
    <xf numFmtId="177" fontId="0" fillId="0" borderId="29" xfId="0" applyNumberFormat="1" applyBorder="1" applyAlignment="1">
      <alignment horizontal="left" vertical="center" wrapText="1"/>
    </xf>
    <xf numFmtId="177" fontId="0" fillId="0" borderId="45" xfId="0" applyNumberFormat="1" applyBorder="1" applyAlignment="1">
      <alignment horizontal="left" vertical="center" wrapText="1"/>
    </xf>
    <xf numFmtId="49" fontId="0" fillId="0" borderId="238" xfId="0" applyNumberFormat="1" applyBorder="1" applyAlignment="1">
      <alignment horizontal="center" vertical="center" wrapText="1"/>
    </xf>
    <xf numFmtId="49" fontId="0" fillId="0" borderId="86" xfId="0" applyNumberFormat="1" applyBorder="1" applyAlignment="1">
      <alignment horizontal="center" vertical="center" wrapText="1"/>
    </xf>
    <xf numFmtId="194" fontId="0" fillId="0" borderId="244" xfId="0" applyNumberFormat="1" applyBorder="1" applyAlignment="1">
      <alignment horizontal="center" vertical="center" wrapText="1"/>
    </xf>
    <xf numFmtId="194" fontId="0" fillId="0" borderId="251" xfId="0" applyNumberFormat="1" applyBorder="1" applyAlignment="1">
      <alignment horizontal="center" vertical="center" wrapText="1"/>
    </xf>
    <xf numFmtId="0" fontId="0" fillId="0" borderId="244" xfId="0" applyBorder="1" applyAlignment="1">
      <alignment horizontal="center" vertical="center" wrapText="1"/>
    </xf>
    <xf numFmtId="0" fontId="0" fillId="0" borderId="221" xfId="0" applyBorder="1" applyAlignment="1">
      <alignment horizontal="left" vertical="center" wrapText="1"/>
    </xf>
    <xf numFmtId="0" fontId="0" fillId="0" borderId="243" xfId="0" applyBorder="1" applyAlignment="1">
      <alignment horizontal="left" vertical="center" wrapText="1"/>
    </xf>
    <xf numFmtId="0" fontId="0" fillId="0" borderId="220" xfId="0" applyBorder="1" applyAlignment="1">
      <alignment horizontal="left" vertical="center" wrapText="1"/>
    </xf>
    <xf numFmtId="49" fontId="0" fillId="0" borderId="10" xfId="0" applyNumberFormat="1" applyBorder="1" applyAlignment="1">
      <alignment horizontal="center" vertical="center" wrapText="1"/>
    </xf>
    <xf numFmtId="0" fontId="0" fillId="0" borderId="94" xfId="0" applyBorder="1" applyAlignment="1">
      <alignment horizontal="center" vertical="center" wrapText="1"/>
    </xf>
    <xf numFmtId="0" fontId="0" fillId="0" borderId="239" xfId="0" applyBorder="1" applyAlignment="1">
      <alignment horizontal="center" vertical="center" wrapText="1"/>
    </xf>
    <xf numFmtId="0" fontId="0" fillId="0" borderId="238" xfId="0" applyBorder="1" applyAlignment="1">
      <alignment horizontal="center" vertical="center" wrapText="1"/>
    </xf>
    <xf numFmtId="0" fontId="13" fillId="0" borderId="238" xfId="0" applyFont="1" applyBorder="1" applyAlignment="1">
      <alignment horizontal="center" vertical="center" wrapText="1"/>
    </xf>
    <xf numFmtId="0" fontId="13" fillId="0" borderId="3" xfId="0" applyFont="1" applyBorder="1" applyAlignment="1">
      <alignment horizontal="center" vertical="center" wrapText="1"/>
    </xf>
    <xf numFmtId="0" fontId="0" fillId="0" borderId="240" xfId="0" applyBorder="1" applyAlignment="1">
      <alignment horizontal="center" vertical="center" wrapText="1"/>
    </xf>
    <xf numFmtId="0" fontId="0" fillId="0" borderId="81" xfId="0" applyBorder="1" applyAlignment="1">
      <alignment horizontal="left" vertical="center" wrapText="1" shrinkToFit="1"/>
    </xf>
    <xf numFmtId="0" fontId="0" fillId="0" borderId="26" xfId="0" applyBorder="1" applyAlignment="1">
      <alignment horizontal="left" vertical="center" wrapText="1" shrinkToFit="1"/>
    </xf>
    <xf numFmtId="0" fontId="0" fillId="0" borderId="26" xfId="0" applyBorder="1" applyAlignment="1">
      <alignment vertical="center"/>
    </xf>
    <xf numFmtId="0" fontId="0" fillId="0" borderId="42" xfId="0" applyBorder="1" applyAlignment="1">
      <alignment vertical="center"/>
    </xf>
    <xf numFmtId="177" fontId="0" fillId="0" borderId="218" xfId="0" applyNumberFormat="1" applyBorder="1" applyAlignment="1">
      <alignment horizontal="left" vertical="center" wrapText="1"/>
    </xf>
    <xf numFmtId="177" fontId="0" fillId="0" borderId="25" xfId="0" applyNumberFormat="1" applyBorder="1" applyAlignment="1">
      <alignment horizontal="left" vertical="center" wrapText="1"/>
    </xf>
    <xf numFmtId="177" fontId="0" fillId="0" borderId="27" xfId="0" applyNumberFormat="1" applyBorder="1" applyAlignment="1">
      <alignment horizontal="left" vertical="center" wrapText="1"/>
    </xf>
    <xf numFmtId="0" fontId="0" fillId="0" borderId="247" xfId="0" applyBorder="1" applyAlignment="1">
      <alignment horizontal="left" vertical="center" wrapText="1"/>
    </xf>
    <xf numFmtId="0" fontId="0" fillId="0" borderId="248" xfId="0" applyBorder="1" applyAlignment="1">
      <alignment horizontal="left" vertical="center" wrapText="1"/>
    </xf>
    <xf numFmtId="0" fontId="0" fillId="0" borderId="249" xfId="0" applyBorder="1" applyAlignment="1">
      <alignment horizontal="left" vertical="center" wrapText="1"/>
    </xf>
    <xf numFmtId="0" fontId="0" fillId="0" borderId="58" xfId="0" applyBorder="1" applyAlignment="1">
      <alignment horizontal="center" vertical="center" shrinkToFit="1"/>
    </xf>
    <xf numFmtId="0" fontId="0" fillId="0" borderId="250" xfId="0" applyBorder="1" applyAlignment="1">
      <alignment horizontal="center" vertical="center" shrinkToFit="1"/>
    </xf>
    <xf numFmtId="0" fontId="0" fillId="0" borderId="56" xfId="0" applyBorder="1" applyAlignment="1">
      <alignment horizontal="center" vertical="center"/>
    </xf>
    <xf numFmtId="0" fontId="0" fillId="0" borderId="80" xfId="0" applyBorder="1" applyAlignment="1">
      <alignment horizontal="center" vertical="center"/>
    </xf>
    <xf numFmtId="0" fontId="0" fillId="0" borderId="57" xfId="0" applyBorder="1" applyAlignment="1">
      <alignment horizontal="center" vertical="center"/>
    </xf>
    <xf numFmtId="0" fontId="0" fillId="0" borderId="231" xfId="0" applyBorder="1" applyAlignment="1">
      <alignment horizontal="center" vertical="center"/>
    </xf>
    <xf numFmtId="0" fontId="0" fillId="0" borderId="228" xfId="0" applyFill="1" applyBorder="1" applyAlignment="1" applyProtection="1">
      <alignment horizontal="left" vertical="center" wrapText="1" shrinkToFit="1"/>
      <protection locked="0"/>
    </xf>
    <xf numFmtId="0" fontId="0" fillId="0" borderId="229" xfId="0" applyFill="1" applyBorder="1" applyAlignment="1" applyProtection="1">
      <alignment horizontal="left" vertical="center" wrapText="1" shrinkToFit="1"/>
      <protection locked="0"/>
    </xf>
    <xf numFmtId="0" fontId="0" fillId="0" borderId="229" xfId="0" applyFill="1" applyBorder="1" applyAlignment="1" applyProtection="1">
      <alignment horizontal="left" vertical="center" wrapText="1"/>
      <protection locked="0"/>
    </xf>
    <xf numFmtId="0" fontId="0" fillId="0" borderId="229" xfId="0" applyFill="1" applyBorder="1" applyAlignment="1" applyProtection="1">
      <alignment vertical="center"/>
      <protection locked="0"/>
    </xf>
    <xf numFmtId="0" fontId="0" fillId="0" borderId="230" xfId="0" applyFill="1" applyBorder="1" applyAlignment="1" applyProtection="1">
      <alignment vertical="center"/>
      <protection locked="0"/>
    </xf>
    <xf numFmtId="0" fontId="13" fillId="0" borderId="57" xfId="0" applyFont="1" applyFill="1" applyBorder="1" applyAlignment="1">
      <alignment horizontal="center" vertical="center" wrapText="1" shrinkToFit="1"/>
    </xf>
    <xf numFmtId="0" fontId="13" fillId="0" borderId="231" xfId="0" applyFont="1" applyFill="1" applyBorder="1" applyAlignment="1">
      <alignment horizontal="center" vertical="center" shrinkToFit="1"/>
    </xf>
    <xf numFmtId="0" fontId="0" fillId="0" borderId="218" xfId="0" applyFill="1" applyBorder="1" applyAlignment="1" applyProtection="1">
      <alignment horizontal="left" vertical="center" wrapText="1"/>
      <protection locked="0"/>
    </xf>
    <xf numFmtId="0" fontId="0" fillId="0" borderId="25" xfId="0" applyFill="1" applyBorder="1" applyAlignment="1" applyProtection="1">
      <alignment horizontal="left" vertical="center" wrapText="1"/>
      <protection locked="0"/>
    </xf>
    <xf numFmtId="0" fontId="0" fillId="0" borderId="232" xfId="0" applyFill="1" applyBorder="1" applyAlignment="1" applyProtection="1">
      <alignment horizontal="left" vertical="center" wrapText="1"/>
      <protection locked="0"/>
    </xf>
    <xf numFmtId="0" fontId="0" fillId="0" borderId="233" xfId="0" applyFill="1" applyBorder="1" applyAlignment="1">
      <alignment horizontal="center" vertical="center" shrinkToFit="1"/>
    </xf>
    <xf numFmtId="0" fontId="0" fillId="0" borderId="234" xfId="0" applyFill="1" applyBorder="1" applyAlignment="1">
      <alignment horizontal="center" vertical="center" shrinkToFit="1"/>
    </xf>
    <xf numFmtId="0" fontId="0" fillId="0" borderId="235" xfId="0" applyFill="1" applyBorder="1" applyAlignment="1" applyProtection="1">
      <alignment horizontal="left" vertical="center" wrapText="1"/>
      <protection locked="0"/>
    </xf>
    <xf numFmtId="0" fontId="0" fillId="0" borderId="236" xfId="0" applyFill="1" applyBorder="1" applyAlignment="1" applyProtection="1">
      <alignment horizontal="left" vertical="center" wrapText="1"/>
      <protection locked="0"/>
    </xf>
    <xf numFmtId="0" fontId="0" fillId="0" borderId="237" xfId="0" applyFill="1" applyBorder="1" applyAlignment="1" applyProtection="1">
      <alignment horizontal="left" vertical="center" wrapText="1"/>
      <protection locked="0"/>
    </xf>
    <xf numFmtId="0" fontId="15" fillId="0" borderId="0" xfId="0" applyFont="1" applyAlignment="1">
      <alignment vertical="center" shrinkToFit="1"/>
    </xf>
    <xf numFmtId="0" fontId="13" fillId="0" borderId="0" xfId="0" applyFont="1" applyAlignment="1">
      <alignment vertical="center"/>
    </xf>
    <xf numFmtId="0" fontId="13" fillId="0" borderId="148" xfId="0" applyFont="1" applyBorder="1" applyAlignment="1">
      <alignment horizontal="left" vertical="center" wrapText="1"/>
    </xf>
    <xf numFmtId="0" fontId="13" fillId="0" borderId="146" xfId="0" applyFont="1" applyBorder="1" applyAlignment="1">
      <alignment horizontal="left" vertical="center" wrapText="1"/>
    </xf>
    <xf numFmtId="0" fontId="13" fillId="0" borderId="147" xfId="0" applyFont="1" applyBorder="1" applyAlignment="1">
      <alignment horizontal="left" vertical="center" wrapText="1"/>
    </xf>
    <xf numFmtId="0" fontId="0" fillId="0" borderId="252" xfId="0" applyBorder="1" applyAlignment="1">
      <alignment horizontal="center" vertical="center" wrapText="1"/>
    </xf>
    <xf numFmtId="0" fontId="0" fillId="0" borderId="253" xfId="0" applyBorder="1" applyAlignment="1">
      <alignment horizontal="center" vertical="center" wrapText="1"/>
    </xf>
    <xf numFmtId="0" fontId="1" fillId="0" borderId="111" xfId="0" applyNumberFormat="1" applyFont="1" applyBorder="1" applyAlignment="1">
      <alignment horizontal="center" vertical="center" shrinkToFit="1"/>
    </xf>
    <xf numFmtId="0" fontId="0" fillId="0" borderId="2" xfId="0" applyBorder="1" applyAlignment="1">
      <alignment horizontal="center" vertical="center"/>
    </xf>
    <xf numFmtId="0" fontId="0" fillId="0" borderId="65" xfId="0" applyBorder="1" applyAlignment="1">
      <alignment horizontal="center" vertical="center"/>
    </xf>
    <xf numFmtId="0" fontId="0" fillId="2" borderId="6" xfId="0" applyFill="1" applyBorder="1" applyAlignment="1">
      <alignment vertical="center"/>
    </xf>
    <xf numFmtId="0" fontId="0" fillId="2" borderId="81" xfId="0" applyFill="1" applyBorder="1" applyAlignment="1">
      <alignment horizontal="center" vertical="center"/>
    </xf>
    <xf numFmtId="0" fontId="0" fillId="2" borderId="80" xfId="0" applyFill="1" applyBorder="1" applyAlignment="1">
      <alignment horizontal="center" vertical="center"/>
    </xf>
    <xf numFmtId="189" fontId="0" fillId="2" borderId="218" xfId="0" applyNumberFormat="1" applyFill="1" applyBorder="1" applyAlignment="1">
      <alignment horizontal="center" vertical="center"/>
    </xf>
    <xf numFmtId="189" fontId="0" fillId="2" borderId="231" xfId="0" applyNumberFormat="1" applyFill="1" applyBorder="1" applyAlignment="1">
      <alignment horizontal="center" vertical="center"/>
    </xf>
    <xf numFmtId="0" fontId="0" fillId="2" borderId="176" xfId="0" applyFill="1" applyBorder="1" applyAlignment="1">
      <alignment horizontal="center" vertical="center" wrapText="1"/>
    </xf>
    <xf numFmtId="0" fontId="0" fillId="2" borderId="245" xfId="0" applyFill="1" applyBorder="1" applyAlignment="1">
      <alignment horizontal="center" vertical="center" wrapText="1"/>
    </xf>
    <xf numFmtId="0" fontId="0" fillId="2" borderId="6" xfId="0" applyFill="1" applyBorder="1" applyAlignment="1">
      <alignment vertical="center" wrapText="1"/>
    </xf>
    <xf numFmtId="0" fontId="0" fillId="2" borderId="81" xfId="0" applyFill="1" applyBorder="1" applyAlignment="1">
      <alignment horizontal="right" vertical="center"/>
    </xf>
    <xf numFmtId="0" fontId="0" fillId="2" borderId="26" xfId="0" applyFill="1" applyBorder="1" applyAlignment="1">
      <alignment horizontal="right" vertical="center"/>
    </xf>
    <xf numFmtId="0" fontId="0" fillId="2" borderId="218" xfId="0" applyFill="1" applyBorder="1" applyAlignment="1">
      <alignment horizontal="center" vertical="center"/>
    </xf>
    <xf numFmtId="0" fontId="0" fillId="2" borderId="231" xfId="0" applyFill="1" applyBorder="1" applyAlignment="1">
      <alignment horizontal="center" vertical="center"/>
    </xf>
    <xf numFmtId="0" fontId="0" fillId="2" borderId="25" xfId="0" applyFill="1" applyBorder="1" applyAlignment="1">
      <alignment horizontal="center" vertical="center"/>
    </xf>
    <xf numFmtId="0" fontId="0" fillId="2" borderId="27" xfId="0" applyFill="1" applyBorder="1" applyAlignment="1">
      <alignment horizontal="center" vertical="center"/>
    </xf>
    <xf numFmtId="0" fontId="0" fillId="2" borderId="29" xfId="0" applyFill="1" applyBorder="1" applyAlignment="1">
      <alignment horizontal="left" vertical="center"/>
    </xf>
    <xf numFmtId="0" fontId="0" fillId="2" borderId="176" xfId="0" applyFill="1" applyBorder="1" applyAlignment="1">
      <alignment horizontal="center" vertical="center"/>
    </xf>
    <xf numFmtId="0" fontId="0" fillId="2" borderId="29" xfId="0" applyFill="1" applyBorder="1" applyAlignment="1">
      <alignment horizontal="center" vertical="center"/>
    </xf>
    <xf numFmtId="0" fontId="0" fillId="2" borderId="45" xfId="0" applyFill="1" applyBorder="1" applyAlignment="1">
      <alignment horizontal="center" vertical="center"/>
    </xf>
    <xf numFmtId="0" fontId="0" fillId="0" borderId="6" xfId="0" applyBorder="1" applyAlignment="1">
      <alignment vertical="center" wrapText="1"/>
    </xf>
    <xf numFmtId="0" fontId="0" fillId="0" borderId="6" xfId="0" applyBorder="1" applyAlignment="1">
      <alignment vertical="center"/>
    </xf>
    <xf numFmtId="0" fontId="1" fillId="0" borderId="192" xfId="0" applyFont="1" applyBorder="1" applyAlignment="1">
      <alignment horizontal="center" vertical="center"/>
    </xf>
    <xf numFmtId="0" fontId="1" fillId="0" borderId="254" xfId="0" applyFont="1" applyBorder="1" applyAlignment="1">
      <alignment horizontal="center" vertical="center"/>
    </xf>
    <xf numFmtId="0" fontId="0" fillId="2" borderId="72" xfId="0" applyFill="1" applyBorder="1" applyAlignment="1">
      <alignment horizontal="center" vertical="center"/>
    </xf>
    <xf numFmtId="0" fontId="0" fillId="2" borderId="43" xfId="0" applyFill="1" applyBorder="1" applyAlignment="1">
      <alignment horizontal="center" vertical="center"/>
    </xf>
    <xf numFmtId="0" fontId="0" fillId="2" borderId="55" xfId="0" applyFill="1" applyBorder="1" applyAlignment="1">
      <alignment horizontal="center" vertical="center"/>
    </xf>
    <xf numFmtId="0" fontId="0" fillId="0" borderId="43" xfId="0" applyBorder="1" applyAlignment="1">
      <alignment horizontal="center" vertical="center"/>
    </xf>
    <xf numFmtId="0" fontId="0" fillId="0" borderId="218" xfId="0" applyBorder="1" applyAlignment="1">
      <alignment horizontal="center" vertical="center" shrinkToFit="1"/>
    </xf>
    <xf numFmtId="0" fontId="0" fillId="0" borderId="231" xfId="0" applyBorder="1" applyAlignment="1">
      <alignment horizontal="center" vertical="center" shrinkToFit="1"/>
    </xf>
    <xf numFmtId="0" fontId="0" fillId="2" borderId="41" xfId="0" applyFill="1" applyBorder="1" applyAlignment="1">
      <alignment horizontal="left" vertical="center" wrapText="1"/>
    </xf>
    <xf numFmtId="0" fontId="0" fillId="2" borderId="88" xfId="0" applyFill="1" applyBorder="1" applyAlignment="1">
      <alignment horizontal="left" vertical="center" wrapText="1"/>
    </xf>
    <xf numFmtId="0" fontId="0" fillId="2" borderId="69" xfId="0" applyFill="1" applyBorder="1" applyAlignment="1">
      <alignment horizontal="left" vertical="center" wrapText="1"/>
    </xf>
    <xf numFmtId="193" fontId="0" fillId="2" borderId="38" xfId="0" applyNumberFormat="1" applyFill="1" applyBorder="1" applyAlignment="1">
      <alignment horizontal="left" vertical="center" wrapText="1"/>
    </xf>
    <xf numFmtId="193" fontId="0" fillId="2" borderId="11" xfId="0" applyNumberFormat="1" applyFill="1" applyBorder="1" applyAlignment="1">
      <alignment horizontal="left" vertical="center" wrapText="1"/>
    </xf>
    <xf numFmtId="193" fontId="0" fillId="2" borderId="28" xfId="0" applyNumberFormat="1" applyFill="1" applyBorder="1" applyAlignment="1">
      <alignment horizontal="left" vertical="center" wrapText="1"/>
    </xf>
    <xf numFmtId="0" fontId="0" fillId="2" borderId="4" xfId="0" applyFill="1" applyBorder="1" applyAlignment="1">
      <alignment horizontal="left" vertical="center" wrapText="1"/>
    </xf>
    <xf numFmtId="0" fontId="0" fillId="2" borderId="0" xfId="0" applyFill="1" applyAlignment="1">
      <alignment horizontal="left" vertical="center" wrapText="1"/>
    </xf>
    <xf numFmtId="0" fontId="0" fillId="2" borderId="40" xfId="0" applyFill="1" applyBorder="1" applyAlignment="1">
      <alignment horizontal="left" vertical="center" wrapText="1"/>
    </xf>
    <xf numFmtId="177" fontId="0" fillId="2" borderId="53" xfId="0" applyNumberFormat="1" applyFill="1" applyBorder="1" applyAlignment="1">
      <alignment horizontal="left" vertical="center" wrapText="1"/>
    </xf>
    <xf numFmtId="177" fontId="0" fillId="2" borderId="29" xfId="0" applyNumberFormat="1" applyFill="1" applyBorder="1" applyAlignment="1">
      <alignment horizontal="left" vertical="center" wrapText="1"/>
    </xf>
    <xf numFmtId="177" fontId="0" fillId="2" borderId="45" xfId="0" applyNumberFormat="1" applyFill="1" applyBorder="1" applyAlignment="1">
      <alignment horizontal="left" vertical="center" wrapText="1"/>
    </xf>
    <xf numFmtId="0" fontId="8" fillId="0" borderId="26" xfId="0" applyFont="1" applyFill="1" applyBorder="1" applyAlignment="1">
      <alignment horizontal="left" vertical="center"/>
    </xf>
    <xf numFmtId="0" fontId="8" fillId="0" borderId="42" xfId="0" applyFont="1" applyFill="1" applyBorder="1" applyAlignment="1">
      <alignment horizontal="left" vertical="center"/>
    </xf>
    <xf numFmtId="0" fontId="8" fillId="0" borderId="25" xfId="0" applyFont="1" applyFill="1" applyBorder="1" applyAlignment="1">
      <alignment horizontal="left" vertical="center"/>
    </xf>
    <xf numFmtId="0" fontId="8" fillId="0" borderId="27" xfId="0" applyFont="1" applyFill="1" applyBorder="1" applyAlignment="1">
      <alignment horizontal="left" vertical="center"/>
    </xf>
    <xf numFmtId="0" fontId="8" fillId="0" borderId="29" xfId="0" applyFont="1" applyFill="1" applyBorder="1" applyAlignment="1">
      <alignment horizontal="left" vertical="center"/>
    </xf>
    <xf numFmtId="0" fontId="8" fillId="0" borderId="45" xfId="0" applyFont="1" applyFill="1" applyBorder="1" applyAlignment="1">
      <alignment horizontal="left" vertical="center"/>
    </xf>
    <xf numFmtId="0" fontId="0" fillId="0" borderId="26" xfId="0" applyBorder="1" applyAlignment="1">
      <alignment horizontal="right" vertical="center" shrinkToFit="1"/>
    </xf>
    <xf numFmtId="0" fontId="0" fillId="0" borderId="55" xfId="0" applyBorder="1" applyAlignment="1">
      <alignment horizontal="center" vertical="center"/>
    </xf>
    <xf numFmtId="0" fontId="0" fillId="0" borderId="55" xfId="0" applyBorder="1" applyAlignment="1">
      <alignment horizontal="right" vertical="center"/>
    </xf>
    <xf numFmtId="0" fontId="0" fillId="0" borderId="43" xfId="0" applyBorder="1" applyAlignment="1">
      <alignment horizontal="right" vertical="center"/>
    </xf>
    <xf numFmtId="0" fontId="0" fillId="0" borderId="176" xfId="0" applyBorder="1" applyAlignment="1">
      <alignment horizontal="center" vertical="center" wrapText="1"/>
    </xf>
    <xf numFmtId="0" fontId="0" fillId="0" borderId="245" xfId="0" applyBorder="1" applyAlignment="1">
      <alignment horizontal="center" vertical="center" wrapText="1"/>
    </xf>
    <xf numFmtId="0" fontId="0" fillId="0" borderId="26" xfId="0" applyBorder="1" applyAlignment="1">
      <alignment horizontal="left" vertical="center" shrinkToFit="1"/>
    </xf>
    <xf numFmtId="0" fontId="0" fillId="0" borderId="42" xfId="0" applyBorder="1" applyAlignment="1">
      <alignment horizontal="left" vertical="center" shrinkToFit="1"/>
    </xf>
    <xf numFmtId="0" fontId="8" fillId="0" borderId="25" xfId="0" applyFont="1" applyBorder="1" applyAlignment="1">
      <alignment horizontal="left" vertical="center"/>
    </xf>
    <xf numFmtId="0" fontId="8" fillId="0" borderId="27" xfId="0" applyFont="1" applyBorder="1" applyAlignment="1">
      <alignment horizontal="left" vertical="center"/>
    </xf>
    <xf numFmtId="0" fontId="0" fillId="0" borderId="72" xfId="0" applyBorder="1" applyAlignment="1">
      <alignment horizontal="center" vertical="center"/>
    </xf>
    <xf numFmtId="0" fontId="0" fillId="0" borderId="73" xfId="0" applyBorder="1" applyAlignment="1">
      <alignment horizontal="center" vertical="center"/>
    </xf>
    <xf numFmtId="0" fontId="0" fillId="0" borderId="26" xfId="0" applyBorder="1" applyAlignment="1">
      <alignment horizontal="center" vertical="center"/>
    </xf>
    <xf numFmtId="189" fontId="0" fillId="0" borderId="25" xfId="0" applyNumberFormat="1" applyBorder="1" applyAlignment="1">
      <alignment horizontal="center" vertical="center" shrinkToFit="1"/>
    </xf>
    <xf numFmtId="0" fontId="0" fillId="0" borderId="29" xfId="0" applyBorder="1" applyAlignment="1">
      <alignment horizontal="center" vertical="center" wrapText="1"/>
    </xf>
    <xf numFmtId="0" fontId="0" fillId="0" borderId="81" xfId="0" applyBorder="1" applyAlignment="1">
      <alignment horizontal="center" vertical="center"/>
    </xf>
    <xf numFmtId="189" fontId="0" fillId="0" borderId="218" xfId="0" applyNumberFormat="1" applyBorder="1" applyAlignment="1">
      <alignment horizontal="center" vertical="center" shrinkToFit="1"/>
    </xf>
    <xf numFmtId="189" fontId="0" fillId="0" borderId="231" xfId="0" applyNumberFormat="1" applyBorder="1" applyAlignment="1">
      <alignment horizontal="center" vertical="center" shrinkToFit="1"/>
    </xf>
    <xf numFmtId="0" fontId="0" fillId="0" borderId="36" xfId="0" applyBorder="1" applyAlignment="1">
      <alignment horizontal="center" vertical="center"/>
    </xf>
    <xf numFmtId="181" fontId="0" fillId="0" borderId="81" xfId="0" applyNumberFormat="1" applyBorder="1" applyAlignment="1">
      <alignment horizontal="center" vertical="center"/>
    </xf>
    <xf numFmtId="181" fontId="0" fillId="0" borderId="26" xfId="0" applyNumberFormat="1" applyBorder="1" applyAlignment="1">
      <alignment horizontal="center" vertical="center"/>
    </xf>
    <xf numFmtId="0" fontId="1" fillId="2" borderId="72" xfId="0" applyFont="1" applyFill="1" applyBorder="1" applyAlignment="1">
      <alignment horizontal="center" vertical="center"/>
    </xf>
    <xf numFmtId="0" fontId="1" fillId="2" borderId="36" xfId="0" applyFont="1" applyFill="1" applyBorder="1" applyAlignment="1">
      <alignment horizontal="center" vertical="center"/>
    </xf>
    <xf numFmtId="0" fontId="1" fillId="2" borderId="192" xfId="0" applyFont="1" applyFill="1" applyBorder="1" applyAlignment="1">
      <alignment horizontal="center" vertical="center"/>
    </xf>
    <xf numFmtId="0" fontId="1" fillId="2" borderId="254" xfId="0" applyFont="1" applyFill="1" applyBorder="1" applyAlignment="1">
      <alignment horizontal="center" vertical="center"/>
    </xf>
    <xf numFmtId="0" fontId="0" fillId="0" borderId="25" xfId="0" applyBorder="1" applyAlignment="1">
      <alignment horizontal="center" vertical="center" shrinkToFit="1"/>
    </xf>
    <xf numFmtId="0" fontId="0" fillId="0" borderId="27" xfId="0" applyBorder="1" applyAlignment="1">
      <alignment horizontal="center" vertical="center" shrinkToFit="1"/>
    </xf>
    <xf numFmtId="0" fontId="0" fillId="0" borderId="176" xfId="0" applyBorder="1" applyAlignment="1">
      <alignment horizontal="center" vertical="center" shrinkToFit="1"/>
    </xf>
    <xf numFmtId="0" fontId="0" fillId="0" borderId="245" xfId="0" applyBorder="1" applyAlignment="1">
      <alignment horizontal="center" vertical="center" shrinkToFit="1"/>
    </xf>
    <xf numFmtId="0" fontId="0" fillId="0" borderId="29" xfId="0" applyBorder="1" applyAlignment="1">
      <alignment horizontal="center" vertical="center" shrinkToFit="1"/>
    </xf>
    <xf numFmtId="0" fontId="0" fillId="0" borderId="45" xfId="0" applyBorder="1" applyAlignment="1">
      <alignment horizontal="center" vertical="center" shrinkToFit="1"/>
    </xf>
    <xf numFmtId="0" fontId="1" fillId="0" borderId="72" xfId="0" applyFont="1" applyBorder="1" applyAlignment="1">
      <alignment horizontal="center" vertical="center"/>
    </xf>
    <xf numFmtId="0" fontId="1" fillId="0" borderId="36" xfId="0" applyFont="1" applyBorder="1" applyAlignment="1">
      <alignment horizontal="center" vertical="center"/>
    </xf>
    <xf numFmtId="0" fontId="0" fillId="2" borderId="26" xfId="0" applyFill="1" applyBorder="1" applyAlignment="1">
      <alignment horizontal="left" vertical="center"/>
    </xf>
    <xf numFmtId="0" fontId="0" fillId="2" borderId="42" xfId="0" applyFill="1" applyBorder="1" applyAlignment="1">
      <alignment horizontal="left" vertical="center"/>
    </xf>
    <xf numFmtId="0" fontId="0" fillId="2" borderId="26" xfId="0" applyFill="1" applyBorder="1" applyAlignment="1">
      <alignment horizontal="center" vertical="center"/>
    </xf>
    <xf numFmtId="0" fontId="0" fillId="0" borderId="257" xfId="0" applyBorder="1" applyAlignment="1" applyProtection="1">
      <alignment horizontal="left" vertical="center" wrapText="1"/>
      <protection locked="0"/>
    </xf>
    <xf numFmtId="0" fontId="0" fillId="0" borderId="141" xfId="0" applyBorder="1" applyAlignment="1" applyProtection="1">
      <alignment horizontal="left" vertical="center" wrapText="1"/>
      <protection locked="0"/>
    </xf>
    <xf numFmtId="0" fontId="0" fillId="0" borderId="258" xfId="0" applyBorder="1" applyAlignment="1" applyProtection="1">
      <alignment horizontal="left" vertical="center" wrapText="1"/>
      <protection locked="0"/>
    </xf>
    <xf numFmtId="0" fontId="0" fillId="0" borderId="259" xfId="0" applyBorder="1" applyAlignment="1" applyProtection="1">
      <alignment horizontal="left" vertical="center" wrapText="1"/>
      <protection locked="0"/>
    </xf>
    <xf numFmtId="0" fontId="0" fillId="0" borderId="11" xfId="0" applyBorder="1" applyAlignment="1" applyProtection="1">
      <alignment horizontal="left" vertical="center" wrapText="1"/>
      <protection locked="0"/>
    </xf>
    <xf numFmtId="0" fontId="0" fillId="0" borderId="185" xfId="0" applyBorder="1" applyAlignment="1" applyProtection="1">
      <alignment horizontal="left" vertical="center" wrapText="1"/>
      <protection locked="0"/>
    </xf>
    <xf numFmtId="0" fontId="0" fillId="0" borderId="260" xfId="0" applyBorder="1" applyAlignment="1" applyProtection="1">
      <alignment horizontal="left" vertical="center" wrapText="1"/>
      <protection locked="0"/>
    </xf>
    <xf numFmtId="0" fontId="0" fillId="0" borderId="261" xfId="0" applyBorder="1" applyAlignment="1" applyProtection="1">
      <alignment horizontal="left" vertical="center" wrapText="1"/>
      <protection locked="0"/>
    </xf>
    <xf numFmtId="0" fontId="0" fillId="0" borderId="262" xfId="0" applyBorder="1" applyAlignment="1" applyProtection="1">
      <alignment horizontal="left" vertical="center" wrapText="1"/>
      <protection locked="0"/>
    </xf>
    <xf numFmtId="0" fontId="0" fillId="0" borderId="43" xfId="0" applyBorder="1" applyAlignment="1">
      <alignment horizontal="left" vertical="center"/>
    </xf>
    <xf numFmtId="0" fontId="0" fillId="0" borderId="36" xfId="0" applyBorder="1" applyAlignment="1">
      <alignment horizontal="left" vertical="center"/>
    </xf>
    <xf numFmtId="0" fontId="0" fillId="0" borderId="81" xfId="0" applyBorder="1" applyAlignment="1">
      <alignment horizontal="left" vertical="center" wrapText="1"/>
    </xf>
    <xf numFmtId="0" fontId="0" fillId="0" borderId="42" xfId="0" applyBorder="1" applyAlignment="1">
      <alignment horizontal="left" vertical="center" wrapText="1"/>
    </xf>
    <xf numFmtId="0" fontId="0" fillId="0" borderId="255" xfId="0" applyBorder="1" applyAlignment="1">
      <alignment horizontal="center" vertical="center"/>
    </xf>
    <xf numFmtId="0" fontId="0" fillId="0" borderId="256" xfId="0" applyBorder="1" applyAlignment="1">
      <alignment horizontal="center" vertical="center"/>
    </xf>
    <xf numFmtId="0" fontId="0" fillId="0" borderId="0" xfId="0" applyBorder="1" applyAlignment="1">
      <alignment horizontal="left" vertical="center" shrinkToFit="1"/>
    </xf>
    <xf numFmtId="0" fontId="0" fillId="0" borderId="40" xfId="0" applyBorder="1" applyAlignment="1">
      <alignment horizontal="left" vertical="center" shrinkToFit="1"/>
    </xf>
    <xf numFmtId="0" fontId="0" fillId="0" borderId="26" xfId="0" applyBorder="1" applyAlignment="1">
      <alignment horizontal="left" vertical="center"/>
    </xf>
    <xf numFmtId="0" fontId="0" fillId="0" borderId="91" xfId="0" applyBorder="1" applyAlignment="1">
      <alignment horizontal="center" vertical="center" wrapText="1"/>
    </xf>
    <xf numFmtId="0" fontId="0" fillId="0" borderId="88" xfId="0" applyBorder="1" applyAlignment="1">
      <alignment horizontal="center" vertical="center" wrapText="1"/>
    </xf>
    <xf numFmtId="0" fontId="0" fillId="0" borderId="69" xfId="0" applyBorder="1" applyAlignment="1">
      <alignment horizontal="center" vertical="center" wrapText="1"/>
    </xf>
    <xf numFmtId="0" fontId="8" fillId="0" borderId="5" xfId="0" applyFont="1" applyBorder="1" applyAlignment="1">
      <alignment vertical="center" wrapText="1"/>
    </xf>
    <xf numFmtId="0" fontId="8" fillId="0" borderId="68" xfId="0" applyFont="1" applyBorder="1" applyAlignment="1">
      <alignment vertical="center" wrapText="1"/>
    </xf>
    <xf numFmtId="0" fontId="0" fillId="0" borderId="263" xfId="0" applyBorder="1" applyAlignment="1">
      <alignment horizontal="center" vertical="center" wrapText="1"/>
    </xf>
    <xf numFmtId="0" fontId="0" fillId="0" borderId="255" xfId="0" applyBorder="1" applyAlignment="1">
      <alignment horizontal="left" vertical="center" shrinkToFit="1"/>
    </xf>
    <xf numFmtId="0" fontId="0" fillId="0" borderId="81" xfId="0" applyBorder="1" applyAlignment="1">
      <alignment horizontal="center" vertical="center" shrinkToFit="1"/>
    </xf>
    <xf numFmtId="0" fontId="0" fillId="0" borderId="80" xfId="0" applyBorder="1" applyAlignment="1">
      <alignment horizontal="center" vertical="center" shrinkToFit="1"/>
    </xf>
    <xf numFmtId="0" fontId="0" fillId="0" borderId="55" xfId="0" applyBorder="1" applyAlignment="1">
      <alignment horizontal="left" vertical="center"/>
    </xf>
    <xf numFmtId="0" fontId="13" fillId="0" borderId="55" xfId="0" applyFont="1" applyBorder="1" applyAlignment="1">
      <alignment horizontal="left" vertical="center" wrapText="1"/>
    </xf>
    <xf numFmtId="0" fontId="13" fillId="0" borderId="73" xfId="0" applyFont="1" applyBorder="1" applyAlignment="1">
      <alignment horizontal="left" vertical="center" wrapText="1"/>
    </xf>
    <xf numFmtId="0" fontId="0" fillId="0" borderId="72" xfId="0" applyBorder="1" applyAlignment="1">
      <alignment horizontal="left" vertical="center"/>
    </xf>
    <xf numFmtId="0" fontId="8" fillId="0" borderId="80" xfId="0" applyFont="1" applyBorder="1" applyAlignment="1">
      <alignment horizontal="left" vertical="center" wrapText="1"/>
    </xf>
    <xf numFmtId="0" fontId="11" fillId="0" borderId="245" xfId="0" applyFont="1" applyBorder="1" applyAlignment="1">
      <alignment horizontal="left" vertical="center" wrapText="1"/>
    </xf>
    <xf numFmtId="0" fontId="8" fillId="0" borderId="29" xfId="0" applyFont="1" applyBorder="1" applyAlignment="1">
      <alignment horizontal="left" vertical="center" wrapText="1"/>
    </xf>
    <xf numFmtId="0" fontId="8" fillId="0" borderId="245" xfId="0" applyFont="1" applyBorder="1" applyAlignment="1">
      <alignment horizontal="left" vertical="center" wrapText="1"/>
    </xf>
    <xf numFmtId="0" fontId="0" fillId="0" borderId="264" xfId="0" applyBorder="1" applyAlignment="1">
      <alignment horizontal="center" vertical="center"/>
    </xf>
    <xf numFmtId="0" fontId="0" fillId="0" borderId="265" xfId="0" applyBorder="1" applyAlignment="1">
      <alignment horizontal="center" vertical="center"/>
    </xf>
    <xf numFmtId="0" fontId="0" fillId="0" borderId="0" xfId="0" applyAlignment="1">
      <alignment horizontal="center" vertical="center"/>
    </xf>
    <xf numFmtId="0" fontId="0" fillId="0" borderId="199" xfId="0" applyBorder="1" applyAlignment="1">
      <alignment horizontal="center" vertical="center" shrinkToFit="1"/>
    </xf>
    <xf numFmtId="0" fontId="0" fillId="0" borderId="90" xfId="0" applyBorder="1" applyAlignment="1">
      <alignment horizontal="center" vertical="center" shrinkToFit="1"/>
    </xf>
    <xf numFmtId="0" fontId="0" fillId="0" borderId="266" xfId="0" applyBorder="1" applyAlignment="1">
      <alignment horizontal="center" vertical="center" wrapText="1"/>
    </xf>
    <xf numFmtId="0" fontId="0" fillId="0" borderId="188" xfId="0" applyBorder="1" applyAlignment="1">
      <alignment horizontal="center" vertical="center"/>
    </xf>
    <xf numFmtId="0" fontId="0" fillId="0" borderId="266" xfId="0" applyBorder="1" applyAlignment="1">
      <alignment horizontal="center" vertical="center" shrinkToFit="1"/>
    </xf>
    <xf numFmtId="0" fontId="0" fillId="0" borderId="188" xfId="0" applyBorder="1" applyAlignment="1">
      <alignment horizontal="center" vertical="center" shrinkToFit="1"/>
    </xf>
    <xf numFmtId="0" fontId="0" fillId="0" borderId="104" xfId="0" applyBorder="1" applyAlignment="1">
      <alignment horizontal="center" vertical="center" shrinkToFit="1"/>
    </xf>
    <xf numFmtId="0" fontId="12" fillId="0" borderId="267" xfId="0" applyFont="1" applyBorder="1" applyAlignment="1">
      <alignment horizontal="center" vertical="center" wrapText="1"/>
    </xf>
    <xf numFmtId="0" fontId="12" fillId="0" borderId="92" xfId="0" applyFont="1" applyBorder="1" applyAlignment="1">
      <alignment horizontal="center" vertical="center" wrapText="1"/>
    </xf>
    <xf numFmtId="0" fontId="8" fillId="0" borderId="199" xfId="0" applyFont="1" applyBorder="1" applyAlignment="1">
      <alignment horizontal="center" vertical="center" wrapText="1"/>
    </xf>
    <xf numFmtId="0" fontId="8" fillId="0" borderId="94" xfId="0" applyFont="1" applyBorder="1" applyAlignment="1">
      <alignment horizontal="center" vertical="center" wrapText="1"/>
    </xf>
    <xf numFmtId="0" fontId="8" fillId="0" borderId="90" xfId="0" applyFont="1" applyBorder="1" applyAlignment="1">
      <alignment horizontal="center" vertical="center" wrapText="1"/>
    </xf>
    <xf numFmtId="0" fontId="0" fillId="0" borderId="284" xfId="0" applyBorder="1" applyAlignment="1">
      <alignment horizontal="center" vertical="center"/>
    </xf>
    <xf numFmtId="0" fontId="0" fillId="0" borderId="293" xfId="0" applyBorder="1" applyAlignment="1">
      <alignment horizontal="center" vertical="center"/>
    </xf>
    <xf numFmtId="0" fontId="0" fillId="0" borderId="266" xfId="0" applyBorder="1" applyAlignment="1">
      <alignment horizontal="center" vertical="center"/>
    </xf>
    <xf numFmtId="0" fontId="0" fillId="0" borderId="188" xfId="0" applyBorder="1">
      <alignment vertical="center"/>
    </xf>
    <xf numFmtId="0" fontId="1" fillId="0" borderId="20" xfId="0" applyFont="1" applyBorder="1" applyAlignment="1">
      <alignment horizontal="right" vertical="center" shrinkToFit="1"/>
    </xf>
    <xf numFmtId="0" fontId="1" fillId="0" borderId="270" xfId="0" applyFont="1" applyBorder="1" applyAlignment="1">
      <alignment horizontal="right" vertical="center" shrinkToFit="1"/>
    </xf>
    <xf numFmtId="0" fontId="1" fillId="0" borderId="13" xfId="0" applyFont="1" applyBorder="1" applyAlignment="1" applyProtection="1">
      <alignment vertical="center" wrapText="1"/>
      <protection locked="0"/>
    </xf>
    <xf numFmtId="0" fontId="1" fillId="0" borderId="0" xfId="0" applyFont="1" applyBorder="1" applyAlignment="1" applyProtection="1">
      <alignment vertical="center" wrapText="1"/>
      <protection locked="0"/>
    </xf>
    <xf numFmtId="0" fontId="1" fillId="0" borderId="268" xfId="0" applyFont="1" applyBorder="1" applyAlignment="1" applyProtection="1">
      <alignment vertical="center" wrapText="1"/>
      <protection locked="0"/>
    </xf>
    <xf numFmtId="0" fontId="0" fillId="0" borderId="268" xfId="0" applyBorder="1" applyAlignment="1" applyProtection="1">
      <alignment vertical="center"/>
      <protection locked="0"/>
    </xf>
    <xf numFmtId="0" fontId="1" fillId="0" borderId="271" xfId="0" applyFont="1" applyBorder="1" applyAlignment="1" applyProtection="1">
      <alignment vertical="center" wrapText="1"/>
      <protection locked="0"/>
    </xf>
    <xf numFmtId="0" fontId="1" fillId="0" borderId="13" xfId="0" applyFont="1" applyBorder="1" applyAlignment="1">
      <alignment vertical="center" wrapText="1"/>
    </xf>
    <xf numFmtId="0" fontId="1" fillId="0" borderId="268" xfId="0" applyFont="1" applyBorder="1" applyAlignment="1">
      <alignment vertical="center" wrapText="1"/>
    </xf>
    <xf numFmtId="0" fontId="1" fillId="0" borderId="13" xfId="0" applyFont="1" applyBorder="1" applyAlignment="1" applyProtection="1">
      <alignment horizontal="left" vertical="center" wrapText="1"/>
      <protection locked="0"/>
    </xf>
    <xf numFmtId="0" fontId="1" fillId="0" borderId="0" xfId="0" applyFont="1" applyBorder="1" applyAlignment="1" applyProtection="1">
      <alignment horizontal="left" vertical="center" wrapText="1"/>
      <protection locked="0"/>
    </xf>
    <xf numFmtId="0" fontId="1" fillId="0" borderId="268" xfId="0" applyFont="1" applyBorder="1" applyAlignment="1" applyProtection="1">
      <alignment horizontal="left" vertical="center" wrapText="1"/>
      <protection locked="0"/>
    </xf>
    <xf numFmtId="0" fontId="1" fillId="0" borderId="178" xfId="0" applyFont="1" applyBorder="1" applyAlignment="1" applyProtection="1">
      <alignment vertical="center" wrapText="1"/>
      <protection locked="0"/>
    </xf>
    <xf numFmtId="0" fontId="1" fillId="0" borderId="261" xfId="0" applyFont="1" applyBorder="1" applyAlignment="1" applyProtection="1">
      <alignment vertical="center" wrapText="1"/>
      <protection locked="0"/>
    </xf>
    <xf numFmtId="0" fontId="1" fillId="0" borderId="273" xfId="0" applyFont="1" applyBorder="1" applyAlignment="1" applyProtection="1">
      <alignment vertical="center" wrapText="1"/>
      <protection locked="0"/>
    </xf>
    <xf numFmtId="0" fontId="0" fillId="0" borderId="13" xfId="0" applyFont="1" applyBorder="1" applyAlignment="1" applyProtection="1">
      <alignment horizontal="left" vertical="center" wrapText="1"/>
      <protection locked="0"/>
    </xf>
    <xf numFmtId="0" fontId="0" fillId="0" borderId="13" xfId="0" applyFont="1" applyBorder="1" applyAlignment="1" applyProtection="1">
      <alignment vertical="center" wrapText="1"/>
      <protection locked="0"/>
    </xf>
    <xf numFmtId="0" fontId="1" fillId="0" borderId="280" xfId="0" applyFont="1" applyBorder="1" applyAlignment="1" applyProtection="1">
      <alignment vertical="center" wrapText="1"/>
      <protection locked="0"/>
    </xf>
    <xf numFmtId="0" fontId="1" fillId="0" borderId="281" xfId="0" applyFont="1" applyBorder="1" applyAlignment="1" applyProtection="1">
      <alignment vertical="center" wrapText="1"/>
      <protection locked="0"/>
    </xf>
    <xf numFmtId="0" fontId="1" fillId="0" borderId="272" xfId="0" applyFont="1" applyBorder="1" applyAlignment="1" applyProtection="1">
      <alignment vertical="center" wrapText="1"/>
      <protection locked="0"/>
    </xf>
    <xf numFmtId="0" fontId="1" fillId="0" borderId="260" xfId="0" applyFont="1" applyBorder="1" applyAlignment="1" applyProtection="1">
      <alignment vertical="center" wrapText="1"/>
      <protection locked="0"/>
    </xf>
    <xf numFmtId="0" fontId="0" fillId="0" borderId="190" xfId="0" applyBorder="1" applyAlignment="1">
      <alignment horizontal="center" vertical="center"/>
    </xf>
    <xf numFmtId="0" fontId="0" fillId="0" borderId="11" xfId="0" applyBorder="1" applyAlignment="1">
      <alignment horizontal="center" vertical="center"/>
    </xf>
    <xf numFmtId="0" fontId="0" fillId="0" borderId="62" xfId="0" applyBorder="1" applyAlignment="1">
      <alignment horizontal="center" vertical="center"/>
    </xf>
    <xf numFmtId="0" fontId="0" fillId="0" borderId="41" xfId="0" applyBorder="1" applyAlignment="1">
      <alignment vertical="center" wrapText="1"/>
    </xf>
    <xf numFmtId="0" fontId="0" fillId="0" borderId="69" xfId="0" applyBorder="1" applyAlignment="1">
      <alignment vertical="center" wrapText="1"/>
    </xf>
    <xf numFmtId="0" fontId="0" fillId="0" borderId="59" xfId="0" applyBorder="1" applyAlignment="1">
      <alignment vertical="center" wrapText="1"/>
    </xf>
    <xf numFmtId="0" fontId="0" fillId="0" borderId="254" xfId="0" applyBorder="1" applyAlignment="1">
      <alignment vertical="center" wrapText="1"/>
    </xf>
    <xf numFmtId="0" fontId="0" fillId="0" borderId="54" xfId="0" applyBorder="1" applyAlignment="1">
      <alignment horizontal="center" vertical="center" wrapText="1"/>
    </xf>
    <xf numFmtId="0" fontId="0" fillId="0" borderId="275" xfId="0" applyBorder="1" applyAlignment="1">
      <alignment horizontal="center" vertical="center" wrapText="1"/>
    </xf>
    <xf numFmtId="0" fontId="0" fillId="0" borderId="276" xfId="0" applyBorder="1" applyAlignment="1">
      <alignment horizontal="center" vertical="center" wrapText="1" shrinkToFit="1"/>
    </xf>
    <xf numFmtId="0" fontId="0" fillId="0" borderId="277" xfId="0" applyBorder="1" applyAlignment="1">
      <alignment horizontal="center" vertical="center" wrapText="1" shrinkToFit="1"/>
    </xf>
    <xf numFmtId="0" fontId="0" fillId="0" borderId="59" xfId="0" applyBorder="1" applyAlignment="1">
      <alignment horizontal="center" vertical="center" wrapText="1"/>
    </xf>
    <xf numFmtId="0" fontId="0" fillId="0" borderId="20" xfId="0" applyBorder="1" applyAlignment="1">
      <alignment horizontal="center" vertical="center" wrapText="1"/>
    </xf>
    <xf numFmtId="0" fontId="0" fillId="0" borderId="254" xfId="0" applyBorder="1" applyAlignment="1">
      <alignment horizontal="center" vertical="center" wrapText="1"/>
    </xf>
    <xf numFmtId="0" fontId="0" fillId="5" borderId="278" xfId="0" applyFill="1" applyBorder="1" applyAlignment="1">
      <alignment horizontal="right" vertical="center"/>
    </xf>
    <xf numFmtId="0" fontId="0" fillId="5" borderId="10" xfId="0" applyFill="1" applyBorder="1" applyAlignment="1">
      <alignment horizontal="right" vertical="center"/>
    </xf>
    <xf numFmtId="0" fontId="0" fillId="3" borderId="279" xfId="0" applyFill="1" applyBorder="1" applyAlignment="1">
      <alignment horizontal="right" vertical="center"/>
    </xf>
    <xf numFmtId="0" fontId="0" fillId="3" borderId="135" xfId="0" applyFill="1" applyBorder="1" applyAlignment="1">
      <alignment horizontal="right" vertical="center"/>
    </xf>
    <xf numFmtId="0" fontId="1" fillId="0" borderId="178" xfId="0" applyFont="1" applyBorder="1" applyAlignment="1" applyProtection="1">
      <alignment horizontal="left" vertical="center" wrapText="1"/>
      <protection locked="0"/>
    </xf>
    <xf numFmtId="0" fontId="1" fillId="0" borderId="261" xfId="0" applyFont="1" applyBorder="1" applyAlignment="1" applyProtection="1">
      <alignment horizontal="left" vertical="center" wrapText="1"/>
      <protection locked="0"/>
    </xf>
    <xf numFmtId="0" fontId="1" fillId="0" borderId="273" xfId="0" applyFont="1" applyBorder="1" applyAlignment="1" applyProtection="1">
      <alignment horizontal="left" vertical="center" wrapText="1"/>
      <protection locked="0"/>
    </xf>
    <xf numFmtId="0" fontId="0" fillId="0" borderId="273" xfId="0" applyBorder="1" applyAlignment="1" applyProtection="1">
      <alignment vertical="center"/>
      <protection locked="0"/>
    </xf>
    <xf numFmtId="0" fontId="1" fillId="0" borderId="203" xfId="0" applyFont="1" applyBorder="1" applyAlignment="1">
      <alignment vertical="center" wrapText="1"/>
    </xf>
    <xf numFmtId="0" fontId="1" fillId="0" borderId="274" xfId="0" applyFont="1" applyBorder="1" applyAlignment="1">
      <alignment vertical="center" wrapText="1"/>
    </xf>
    <xf numFmtId="0" fontId="0" fillId="0" borderId="44" xfId="0" applyBorder="1" applyAlignment="1">
      <alignment horizontal="center" vertical="center" textRotation="255"/>
    </xf>
    <xf numFmtId="0" fontId="0" fillId="0" borderId="8" xfId="0" applyBorder="1" applyAlignment="1">
      <alignment horizontal="center" vertical="center" textRotation="255"/>
    </xf>
    <xf numFmtId="0" fontId="0" fillId="0" borderId="139" xfId="0" applyBorder="1" applyAlignment="1">
      <alignment horizontal="center" vertical="center" textRotation="255"/>
    </xf>
    <xf numFmtId="0" fontId="0" fillId="0" borderId="54" xfId="0" applyBorder="1" applyAlignment="1">
      <alignment horizontal="center" vertical="center"/>
    </xf>
    <xf numFmtId="0" fontId="0" fillId="0" borderId="4" xfId="0" applyBorder="1" applyAlignment="1">
      <alignment vertical="center"/>
    </xf>
    <xf numFmtId="0" fontId="0" fillId="0" borderId="111" xfId="0" applyBorder="1" applyAlignment="1">
      <alignment vertical="center"/>
    </xf>
    <xf numFmtId="0" fontId="0" fillId="0" borderId="18" xfId="0" applyBorder="1" applyAlignment="1">
      <alignment vertical="center" shrinkToFit="1"/>
    </xf>
    <xf numFmtId="0" fontId="0" fillId="0" borderId="18" xfId="0" applyBorder="1" applyAlignment="1">
      <alignment vertical="center"/>
    </xf>
    <xf numFmtId="0" fontId="0" fillId="0" borderId="0" xfId="0" applyBorder="1" applyAlignment="1">
      <alignment vertical="center" shrinkToFit="1"/>
    </xf>
    <xf numFmtId="0" fontId="0" fillId="0" borderId="0" xfId="0" applyAlignment="1">
      <alignment vertical="center"/>
    </xf>
    <xf numFmtId="0" fontId="0" fillId="0" borderId="2" xfId="0" applyBorder="1" applyAlignment="1">
      <alignment vertical="center" shrinkToFit="1"/>
    </xf>
    <xf numFmtId="0" fontId="0" fillId="0" borderId="2" xfId="0" applyBorder="1" applyAlignment="1">
      <alignment vertical="center"/>
    </xf>
    <xf numFmtId="0" fontId="0" fillId="0" borderId="68" xfId="0" applyBorder="1" applyAlignment="1">
      <alignment vertical="center" wrapText="1"/>
    </xf>
    <xf numFmtId="0" fontId="8" fillId="0" borderId="282" xfId="0" applyFont="1" applyBorder="1" applyAlignment="1" applyProtection="1">
      <alignment horizontal="left" vertical="center" wrapText="1"/>
      <protection locked="0"/>
    </xf>
    <xf numFmtId="0" fontId="8" fillId="0" borderId="204" xfId="0" applyFont="1" applyBorder="1" applyAlignment="1" applyProtection="1">
      <alignment horizontal="left" vertical="center" wrapText="1"/>
      <protection locked="0"/>
    </xf>
    <xf numFmtId="0" fontId="8" fillId="0" borderId="283" xfId="0" applyFont="1" applyBorder="1" applyAlignment="1" applyProtection="1">
      <alignment horizontal="left" vertical="center" wrapText="1"/>
      <protection locked="0"/>
    </xf>
    <xf numFmtId="0" fontId="0" fillId="0" borderId="0" xfId="0" applyBorder="1" applyAlignment="1" applyProtection="1">
      <alignment vertical="center"/>
      <protection locked="0"/>
    </xf>
    <xf numFmtId="0" fontId="0" fillId="0" borderId="269" xfId="0" applyFont="1" applyBorder="1" applyAlignment="1" applyProtection="1">
      <alignment vertical="center" wrapText="1"/>
      <protection locked="0"/>
    </xf>
    <xf numFmtId="0" fontId="0" fillId="0" borderId="0" xfId="0" applyFont="1" applyBorder="1" applyAlignment="1" applyProtection="1">
      <alignment vertical="center" wrapText="1"/>
      <protection locked="0"/>
    </xf>
    <xf numFmtId="0" fontId="1" fillId="0" borderId="269" xfId="0" applyFont="1" applyBorder="1" applyAlignment="1" applyProtection="1">
      <alignment vertical="center" wrapText="1"/>
      <protection locked="0"/>
    </xf>
    <xf numFmtId="0" fontId="0" fillId="0" borderId="11" xfId="0" applyBorder="1" applyAlignment="1">
      <alignment vertical="center"/>
    </xf>
    <xf numFmtId="0" fontId="0" fillId="0" borderId="62" xfId="0" applyBorder="1" applyAlignment="1">
      <alignment vertical="center"/>
    </xf>
    <xf numFmtId="0" fontId="13" fillId="0" borderId="282" xfId="0" applyFont="1" applyBorder="1" applyAlignment="1" applyProtection="1">
      <alignment horizontal="left" vertical="top" wrapText="1"/>
      <protection locked="0"/>
    </xf>
    <xf numFmtId="0" fontId="13" fillId="0" borderId="204" xfId="0" applyFont="1" applyBorder="1" applyAlignment="1" applyProtection="1">
      <alignment horizontal="left" vertical="top" wrapText="1"/>
      <protection locked="0"/>
    </xf>
    <xf numFmtId="0" fontId="13" fillId="0" borderId="283" xfId="0" applyFont="1" applyBorder="1" applyAlignment="1" applyProtection="1">
      <alignment horizontal="left" vertical="top" wrapText="1"/>
      <protection locked="0"/>
    </xf>
    <xf numFmtId="0" fontId="1" fillId="0" borderId="11" xfId="0" applyFont="1" applyBorder="1" applyAlignment="1">
      <alignment horizontal="left" vertical="center" wrapText="1"/>
    </xf>
    <xf numFmtId="0" fontId="1" fillId="0" borderId="28" xfId="0" applyFont="1" applyBorder="1" applyAlignment="1">
      <alignment horizontal="left" vertical="center" wrapText="1"/>
    </xf>
    <xf numFmtId="0" fontId="0" fillId="14" borderId="72" xfId="0" applyFill="1" applyBorder="1" applyAlignment="1">
      <alignment horizontal="right" vertical="center" wrapText="1"/>
    </xf>
    <xf numFmtId="0" fontId="0" fillId="14" borderId="43" xfId="0" applyFill="1" applyBorder="1" applyAlignment="1">
      <alignment horizontal="right" vertical="center" wrapText="1"/>
    </xf>
    <xf numFmtId="0" fontId="11" fillId="0" borderId="55" xfId="0" applyFont="1" applyBorder="1" applyAlignment="1">
      <alignment horizontal="center" vertical="center" wrapText="1"/>
    </xf>
    <xf numFmtId="0" fontId="11" fillId="0" borderId="73" xfId="0" applyFont="1" applyBorder="1" applyAlignment="1">
      <alignment horizontal="center" vertical="center" wrapText="1"/>
    </xf>
    <xf numFmtId="0" fontId="0" fillId="10" borderId="269" xfId="0" applyFont="1" applyFill="1" applyBorder="1" applyAlignment="1" applyProtection="1">
      <alignment vertical="center" wrapText="1"/>
      <protection locked="0"/>
    </xf>
    <xf numFmtId="0" fontId="0" fillId="10" borderId="268" xfId="0" applyFill="1" applyBorder="1" applyAlignment="1" applyProtection="1">
      <alignment vertical="center"/>
      <protection locked="0"/>
    </xf>
    <xf numFmtId="0" fontId="13" fillId="10" borderId="0" xfId="0" applyFont="1" applyFill="1" applyBorder="1" applyAlignment="1" applyProtection="1">
      <alignment vertical="center" wrapText="1"/>
      <protection locked="0"/>
    </xf>
    <xf numFmtId="0" fontId="13" fillId="10" borderId="0" xfId="0" applyFont="1" applyFill="1" applyBorder="1" applyAlignment="1" applyProtection="1">
      <alignment vertical="center"/>
      <protection locked="0"/>
    </xf>
    <xf numFmtId="0" fontId="13" fillId="10" borderId="268" xfId="0" applyFont="1" applyFill="1" applyBorder="1" applyAlignment="1" applyProtection="1">
      <alignment vertical="center"/>
      <protection locked="0"/>
    </xf>
    <xf numFmtId="0" fontId="0" fillId="0" borderId="2" xfId="0" applyBorder="1" applyAlignment="1">
      <alignment horizontal="right" vertical="center"/>
    </xf>
    <xf numFmtId="0" fontId="0" fillId="0" borderId="65" xfId="0" applyBorder="1" applyAlignment="1">
      <alignment horizontal="right" vertical="center"/>
    </xf>
    <xf numFmtId="0" fontId="0" fillId="0" borderId="20" xfId="0" applyBorder="1" applyAlignment="1">
      <alignment vertical="center" wrapText="1"/>
    </xf>
    <xf numFmtId="0" fontId="0" fillId="0" borderId="261" xfId="0" applyBorder="1" applyAlignment="1" applyProtection="1">
      <alignment vertical="center"/>
      <protection locked="0"/>
    </xf>
    <xf numFmtId="0" fontId="11" fillId="0" borderId="72" xfId="0" applyFont="1" applyBorder="1" applyAlignment="1">
      <alignment horizontal="center" vertical="center" wrapText="1"/>
    </xf>
    <xf numFmtId="0" fontId="1" fillId="0" borderId="72" xfId="0" applyFont="1" applyBorder="1" applyAlignment="1">
      <alignment horizontal="center" vertical="center" wrapText="1"/>
    </xf>
    <xf numFmtId="0" fontId="1" fillId="0" borderId="36" xfId="0" applyFont="1" applyBorder="1" applyAlignment="1">
      <alignment horizontal="center" vertical="center" wrapText="1"/>
    </xf>
    <xf numFmtId="0" fontId="0" fillId="0" borderId="282" xfId="0" applyBorder="1" applyAlignment="1" applyProtection="1">
      <alignment horizontal="left" vertical="center" wrapText="1"/>
      <protection locked="0"/>
    </xf>
    <xf numFmtId="0" fontId="0" fillId="0" borderId="204" xfId="0" applyBorder="1" applyAlignment="1" applyProtection="1">
      <alignment horizontal="left" vertical="center" wrapText="1"/>
      <protection locked="0"/>
    </xf>
    <xf numFmtId="0" fontId="0" fillId="0" borderId="283" xfId="0" applyBorder="1" applyAlignment="1" applyProtection="1">
      <alignment horizontal="left" vertical="center" wrapText="1"/>
      <protection locked="0"/>
    </xf>
    <xf numFmtId="0" fontId="0" fillId="0" borderId="272" xfId="0" applyBorder="1" applyAlignment="1" applyProtection="1">
      <alignment vertical="center"/>
      <protection locked="0"/>
    </xf>
    <xf numFmtId="0" fontId="0" fillId="0" borderId="281" xfId="0" applyBorder="1" applyAlignment="1" applyProtection="1">
      <alignment vertical="center"/>
      <protection locked="0"/>
    </xf>
    <xf numFmtId="0" fontId="1" fillId="14" borderId="269" xfId="0" applyFont="1" applyFill="1" applyBorder="1" applyAlignment="1" applyProtection="1">
      <alignment vertical="center" wrapText="1"/>
      <protection locked="0"/>
    </xf>
    <xf numFmtId="0" fontId="0" fillId="14" borderId="268" xfId="0" applyFill="1" applyBorder="1" applyAlignment="1" applyProtection="1">
      <alignment vertical="center"/>
      <protection locked="0"/>
    </xf>
    <xf numFmtId="0" fontId="8" fillId="10" borderId="13" xfId="0" applyFont="1" applyFill="1" applyBorder="1" applyAlignment="1" applyProtection="1">
      <alignment horizontal="left" vertical="center" wrapText="1"/>
      <protection locked="0"/>
    </xf>
    <xf numFmtId="0" fontId="8" fillId="10" borderId="0" xfId="0" applyFont="1" applyFill="1" applyBorder="1" applyAlignment="1" applyProtection="1">
      <alignment horizontal="left" vertical="center" wrapText="1"/>
      <protection locked="0"/>
    </xf>
    <xf numFmtId="0" fontId="8" fillId="10" borderId="268" xfId="0" applyFont="1" applyFill="1" applyBorder="1" applyAlignment="1" applyProtection="1">
      <alignment horizontal="left" vertical="center" wrapText="1"/>
      <protection locked="0"/>
    </xf>
    <xf numFmtId="0" fontId="1" fillId="10" borderId="269" xfId="0" applyFont="1" applyFill="1" applyBorder="1" applyAlignment="1" applyProtection="1">
      <alignment vertical="center" wrapText="1"/>
      <protection locked="0"/>
    </xf>
    <xf numFmtId="0" fontId="8" fillId="10" borderId="0" xfId="0" applyFont="1" applyFill="1" applyBorder="1" applyAlignment="1" applyProtection="1">
      <alignment vertical="center" wrapText="1"/>
      <protection locked="0"/>
    </xf>
    <xf numFmtId="0" fontId="8" fillId="10" borderId="0" xfId="0" applyFont="1" applyFill="1" applyBorder="1" applyAlignment="1" applyProtection="1">
      <alignment vertical="center"/>
      <protection locked="0"/>
    </xf>
    <xf numFmtId="0" fontId="8" fillId="10" borderId="268" xfId="0" applyFont="1" applyFill="1" applyBorder="1" applyAlignment="1" applyProtection="1">
      <alignment vertical="center"/>
      <protection locked="0"/>
    </xf>
    <xf numFmtId="0" fontId="8" fillId="14" borderId="13" xfId="0" applyFont="1" applyFill="1" applyBorder="1" applyAlignment="1" applyProtection="1">
      <alignment horizontal="left" vertical="center"/>
      <protection locked="0"/>
    </xf>
    <xf numFmtId="0" fontId="8" fillId="14" borderId="0" xfId="0" applyFont="1" applyFill="1" applyAlignment="1" applyProtection="1">
      <alignment horizontal="left" vertical="center"/>
      <protection locked="0"/>
    </xf>
    <xf numFmtId="0" fontId="8" fillId="14" borderId="268" xfId="0" applyFont="1" applyFill="1" applyBorder="1" applyAlignment="1" applyProtection="1">
      <alignment horizontal="left" vertical="center"/>
      <protection locked="0"/>
    </xf>
    <xf numFmtId="0" fontId="0" fillId="0" borderId="94" xfId="0" applyBorder="1" applyAlignment="1">
      <alignment horizontal="center" vertical="center" shrinkToFit="1"/>
    </xf>
    <xf numFmtId="0" fontId="1" fillId="0" borderId="0" xfId="0" applyFont="1" applyAlignment="1">
      <alignment horizontal="left" vertical="center"/>
    </xf>
    <xf numFmtId="0" fontId="0" fillId="0" borderId="0" xfId="0" applyBorder="1" applyAlignment="1">
      <alignment horizontal="left" vertical="center"/>
    </xf>
    <xf numFmtId="0" fontId="0" fillId="0" borderId="199" xfId="0" applyBorder="1" applyAlignment="1">
      <alignment horizontal="center" vertical="center" wrapText="1"/>
    </xf>
    <xf numFmtId="0" fontId="0" fillId="0" borderId="266" xfId="0" applyBorder="1" applyAlignment="1">
      <alignment horizontal="center" vertical="center" wrapText="1" shrinkToFit="1"/>
    </xf>
    <xf numFmtId="0" fontId="1" fillId="5" borderId="0" xfId="0" applyFont="1" applyFill="1" applyAlignment="1">
      <alignment horizontal="center" vertical="center"/>
    </xf>
    <xf numFmtId="0" fontId="2" fillId="0" borderId="297" xfId="0" applyFont="1" applyBorder="1" applyAlignment="1">
      <alignment horizontal="center" vertical="center" wrapText="1"/>
    </xf>
    <xf numFmtId="0" fontId="2" fillId="0" borderId="319" xfId="0" applyFont="1" applyBorder="1" applyAlignment="1">
      <alignment horizontal="center" vertical="center" wrapText="1"/>
    </xf>
    <xf numFmtId="0" fontId="13" fillId="0" borderId="95" xfId="0" applyFont="1" applyBorder="1" applyAlignment="1">
      <alignment horizontal="center" vertical="center" wrapText="1"/>
    </xf>
    <xf numFmtId="0" fontId="13" fillId="0" borderId="95" xfId="0" applyFont="1" applyBorder="1" applyAlignment="1">
      <alignment horizontal="center" vertical="center"/>
    </xf>
    <xf numFmtId="0" fontId="0" fillId="8" borderId="240" xfId="0" applyFill="1" applyBorder="1" applyAlignment="1">
      <alignment horizontal="center" vertical="center"/>
    </xf>
    <xf numFmtId="0" fontId="0" fillId="8" borderId="320" xfId="0" applyFill="1" applyBorder="1" applyAlignment="1">
      <alignment horizontal="center" vertical="center"/>
    </xf>
    <xf numFmtId="0" fontId="0" fillId="8" borderId="167" xfId="0" applyFill="1" applyBorder="1" applyAlignment="1">
      <alignment horizontal="center" vertical="center"/>
    </xf>
    <xf numFmtId="0" fontId="0" fillId="8" borderId="321" xfId="0" applyFill="1" applyBorder="1" applyAlignment="1">
      <alignment horizontal="center" vertical="center"/>
    </xf>
    <xf numFmtId="0" fontId="0" fillId="8" borderId="296" xfId="0" applyFill="1" applyBorder="1" applyAlignment="1">
      <alignment horizontal="center" vertical="center"/>
    </xf>
    <xf numFmtId="0" fontId="0" fillId="8" borderId="322" xfId="0" applyFill="1" applyBorder="1" applyAlignment="1">
      <alignment horizontal="center" vertical="center"/>
    </xf>
    <xf numFmtId="0" fontId="1" fillId="0" borderId="114" xfId="0" applyFont="1" applyBorder="1" applyAlignment="1" applyProtection="1">
      <alignment horizontal="center" vertical="center" shrinkToFit="1"/>
      <protection locked="0"/>
    </xf>
    <xf numFmtId="0" fontId="1" fillId="0" borderId="323" xfId="0" applyFont="1" applyBorder="1" applyAlignment="1" applyProtection="1">
      <alignment horizontal="center" vertical="center" shrinkToFit="1"/>
      <protection locked="0"/>
    </xf>
    <xf numFmtId="0" fontId="1" fillId="0" borderId="120" xfId="0" applyFont="1" applyBorder="1" applyAlignment="1" applyProtection="1">
      <alignment horizontal="center" vertical="center" shrinkToFit="1"/>
      <protection locked="0"/>
    </xf>
    <xf numFmtId="0" fontId="1" fillId="0" borderId="321" xfId="0" applyFont="1" applyBorder="1" applyAlignment="1" applyProtection="1">
      <alignment horizontal="center" vertical="center" shrinkToFit="1"/>
      <protection locked="0"/>
    </xf>
    <xf numFmtId="0" fontId="1" fillId="0" borderId="126" xfId="0" applyFont="1" applyBorder="1" applyAlignment="1" applyProtection="1">
      <alignment horizontal="center" vertical="center" shrinkToFit="1"/>
      <protection locked="0"/>
    </xf>
    <xf numFmtId="0" fontId="1" fillId="0" borderId="322" xfId="0" applyFont="1" applyBorder="1" applyAlignment="1" applyProtection="1">
      <alignment horizontal="center" vertical="center" shrinkToFit="1"/>
      <protection locked="0"/>
    </xf>
    <xf numFmtId="0" fontId="1" fillId="0" borderId="0" xfId="2" applyFont="1" applyFill="1" applyBorder="1" applyAlignment="1" applyProtection="1">
      <alignment horizontal="center" vertical="center" shrinkToFit="1"/>
    </xf>
    <xf numFmtId="0" fontId="1" fillId="3" borderId="288" xfId="2" applyFont="1" applyFill="1" applyBorder="1" applyAlignment="1" applyProtection="1">
      <alignment vertical="center" shrinkToFit="1"/>
    </xf>
    <xf numFmtId="0" fontId="1" fillId="3" borderId="274" xfId="2" applyFont="1" applyFill="1" applyBorder="1" applyAlignment="1" applyProtection="1">
      <alignment vertical="center" shrinkToFit="1"/>
    </xf>
    <xf numFmtId="0" fontId="1" fillId="3" borderId="344" xfId="2" applyFont="1" applyFill="1" applyBorder="1" applyAlignment="1" applyProtection="1">
      <alignment vertical="center" shrinkToFit="1"/>
    </xf>
    <xf numFmtId="0" fontId="1" fillId="3" borderId="345" xfId="2" applyFont="1" applyFill="1" applyBorder="1" applyAlignment="1" applyProtection="1">
      <alignment vertical="center" shrinkToFit="1"/>
    </xf>
    <xf numFmtId="0" fontId="1" fillId="3" borderId="298" xfId="2" applyFont="1" applyFill="1" applyBorder="1" applyAlignment="1" applyProtection="1">
      <alignment vertical="center" shrinkToFit="1"/>
    </xf>
    <xf numFmtId="0" fontId="1" fillId="3" borderId="272" xfId="2" applyFont="1" applyFill="1" applyBorder="1" applyAlignment="1" applyProtection="1">
      <alignment vertical="center" shrinkToFit="1"/>
    </xf>
    <xf numFmtId="0" fontId="6" fillId="0" borderId="0" xfId="1" applyFont="1" applyFill="1" applyAlignment="1" applyProtection="1">
      <alignment horizontal="center" vertical="center"/>
    </xf>
    <xf numFmtId="0" fontId="6" fillId="0" borderId="0" xfId="2" applyFont="1" applyFill="1" applyBorder="1" applyAlignment="1" applyProtection="1">
      <alignment horizontal="left" vertical="center" shrinkToFit="1"/>
    </xf>
    <xf numFmtId="0" fontId="1" fillId="0" borderId="0" xfId="2" applyFont="1" applyFill="1" applyBorder="1" applyAlignment="1" applyProtection="1">
      <alignment vertical="center" shrinkToFit="1"/>
    </xf>
    <xf numFmtId="0" fontId="1" fillId="0" borderId="289" xfId="2" applyFont="1" applyFill="1" applyBorder="1" applyAlignment="1" applyProtection="1">
      <alignment vertical="center" shrinkToFit="1"/>
    </xf>
    <xf numFmtId="0" fontId="1" fillId="0" borderId="113" xfId="2" applyFont="1" applyFill="1" applyBorder="1" applyAlignment="1" applyProtection="1">
      <alignment vertical="center" shrinkToFit="1"/>
    </xf>
    <xf numFmtId="0" fontId="1" fillId="0" borderId="290" xfId="2" applyFont="1" applyFill="1" applyBorder="1" applyAlignment="1" applyProtection="1">
      <alignment vertical="center" shrinkToFit="1"/>
    </xf>
    <xf numFmtId="187" fontId="1" fillId="0" borderId="285" xfId="2" applyNumberFormat="1" applyFont="1" applyFill="1" applyBorder="1" applyAlignment="1" applyProtection="1">
      <alignment horizontal="center" vertical="center"/>
    </xf>
    <xf numFmtId="187" fontId="1" fillId="0" borderId="286" xfId="2" applyNumberFormat="1" applyFont="1" applyFill="1" applyBorder="1" applyAlignment="1" applyProtection="1">
      <alignment horizontal="center" vertical="center"/>
    </xf>
    <xf numFmtId="187" fontId="1" fillId="0" borderId="287" xfId="2" applyNumberFormat="1" applyFont="1" applyFill="1" applyBorder="1" applyAlignment="1" applyProtection="1">
      <alignment horizontal="center" vertical="center"/>
    </xf>
    <xf numFmtId="0" fontId="1" fillId="0" borderId="291" xfId="2" applyFont="1" applyFill="1" applyBorder="1" applyAlignment="1" applyProtection="1">
      <alignment vertical="center" shrinkToFit="1"/>
    </xf>
    <xf numFmtId="0" fontId="1" fillId="0" borderId="39" xfId="2" applyFont="1" applyFill="1" applyBorder="1" applyAlignment="1" applyProtection="1">
      <alignment vertical="center" shrinkToFit="1"/>
    </xf>
    <xf numFmtId="0" fontId="1" fillId="0" borderId="167" xfId="2" applyFont="1" applyFill="1" applyBorder="1" applyAlignment="1" applyProtection="1">
      <alignment vertical="center" shrinkToFit="1"/>
    </xf>
    <xf numFmtId="0" fontId="1" fillId="6" borderId="167" xfId="2" applyFont="1" applyFill="1" applyBorder="1" applyAlignment="1" applyProtection="1">
      <alignment vertical="center" shrinkToFit="1"/>
    </xf>
    <xf numFmtId="0" fontId="1" fillId="6" borderId="39" xfId="2" applyFont="1" applyFill="1" applyBorder="1" applyAlignment="1" applyProtection="1">
      <alignment vertical="center" shrinkToFit="1"/>
    </xf>
    <xf numFmtId="0" fontId="1" fillId="0" borderId="257" xfId="2" applyFont="1" applyFill="1" applyBorder="1" applyAlignment="1" applyProtection="1">
      <alignment vertical="center" shrinkToFit="1"/>
    </xf>
    <xf numFmtId="0" fontId="1" fillId="0" borderId="125" xfId="2" applyFont="1" applyFill="1" applyBorder="1" applyAlignment="1" applyProtection="1">
      <alignment vertical="center" shrinkToFit="1"/>
    </xf>
    <xf numFmtId="0" fontId="1" fillId="0" borderId="296" xfId="2" applyFont="1" applyFill="1" applyBorder="1" applyAlignment="1" applyProtection="1">
      <alignment vertical="center" shrinkToFit="1"/>
    </xf>
    <xf numFmtId="0" fontId="1" fillId="6" borderId="296" xfId="2" applyFont="1" applyFill="1" applyBorder="1" applyAlignment="1" applyProtection="1">
      <alignment vertical="center" shrinkToFit="1"/>
    </xf>
    <xf numFmtId="0" fontId="1" fillId="6" borderId="125" xfId="2" applyFont="1" applyFill="1" applyBorder="1" applyAlignment="1" applyProtection="1">
      <alignment vertical="center" shrinkToFit="1"/>
    </xf>
    <xf numFmtId="0" fontId="1" fillId="3" borderId="290" xfId="2" applyFont="1" applyFill="1" applyBorder="1" applyAlignment="1" applyProtection="1">
      <alignment horizontal="center" vertical="center" shrinkToFit="1"/>
    </xf>
    <xf numFmtId="0" fontId="1" fillId="3" borderId="113" xfId="2" applyFont="1" applyFill="1" applyBorder="1" applyAlignment="1" applyProtection="1">
      <alignment horizontal="center" vertical="center" shrinkToFit="1"/>
    </xf>
    <xf numFmtId="0" fontId="1" fillId="5" borderId="297" xfId="2" applyFont="1" applyFill="1" applyBorder="1" applyAlignment="1" applyProtection="1">
      <alignment vertical="center" shrinkToFit="1"/>
    </xf>
    <xf numFmtId="0" fontId="1" fillId="5" borderId="93" xfId="2" applyFont="1" applyFill="1" applyBorder="1" applyAlignment="1" applyProtection="1">
      <alignment vertical="center" shrinkToFit="1"/>
    </xf>
    <xf numFmtId="0" fontId="1" fillId="7" borderId="297" xfId="2" applyFont="1" applyFill="1" applyBorder="1" applyAlignment="1" applyProtection="1">
      <alignment vertical="center" shrinkToFit="1"/>
    </xf>
    <xf numFmtId="0" fontId="1" fillId="7" borderId="93" xfId="2" applyFont="1" applyFill="1" applyBorder="1" applyAlignment="1" applyProtection="1">
      <alignment vertical="center" shrinkToFit="1"/>
    </xf>
    <xf numFmtId="185" fontId="1" fillId="0" borderId="292" xfId="2" applyNumberFormat="1" applyFill="1" applyBorder="1" applyAlignment="1" applyProtection="1">
      <alignment horizontal="center" vertical="center" shrinkToFit="1"/>
    </xf>
    <xf numFmtId="185" fontId="1" fillId="0" borderId="11" xfId="2" applyNumberFormat="1" applyFill="1" applyBorder="1" applyAlignment="1" applyProtection="1">
      <alignment horizontal="center" vertical="center" shrinkToFit="1"/>
    </xf>
    <xf numFmtId="185" fontId="1" fillId="0" borderId="329" xfId="2" applyNumberFormat="1" applyFill="1" applyBorder="1" applyAlignment="1" applyProtection="1">
      <alignment horizontal="center" vertical="center" shrinkToFit="1"/>
    </xf>
    <xf numFmtId="185" fontId="1" fillId="0" borderId="194" xfId="2" applyNumberFormat="1" applyFill="1" applyBorder="1" applyAlignment="1" applyProtection="1">
      <alignment horizontal="center" vertical="center" shrinkToFit="1"/>
    </xf>
    <xf numFmtId="185" fontId="1" fillId="0" borderId="0" xfId="2" applyNumberFormat="1" applyFill="1" applyBorder="1" applyAlignment="1" applyProtection="1">
      <alignment horizontal="center" vertical="center" shrinkToFit="1"/>
    </xf>
    <xf numFmtId="185" fontId="1" fillId="0" borderId="328" xfId="2" applyNumberFormat="1" applyFill="1" applyBorder="1" applyAlignment="1" applyProtection="1">
      <alignment horizontal="center" vertical="center" shrinkToFit="1"/>
    </xf>
    <xf numFmtId="185" fontId="1" fillId="0" borderId="327" xfId="2" applyNumberFormat="1" applyFill="1" applyBorder="1" applyAlignment="1" applyProtection="1">
      <alignment horizontal="center" vertical="center" shrinkToFit="1"/>
    </xf>
    <xf numFmtId="185" fontId="1" fillId="0" borderId="326" xfId="2" applyNumberFormat="1" applyFill="1" applyBorder="1" applyAlignment="1" applyProtection="1">
      <alignment horizontal="center" vertical="center" shrinkToFit="1"/>
    </xf>
    <xf numFmtId="185" fontId="1" fillId="0" borderId="325" xfId="2" applyNumberFormat="1" applyFill="1" applyBorder="1" applyAlignment="1" applyProtection="1">
      <alignment horizontal="center" vertical="center" shrinkToFit="1"/>
    </xf>
    <xf numFmtId="0" fontId="6" fillId="0" borderId="0" xfId="1" applyFont="1" applyFill="1" applyAlignment="1">
      <alignment horizontal="left" vertical="center"/>
    </xf>
    <xf numFmtId="0" fontId="3" fillId="0" borderId="0" xfId="2" applyFont="1" applyFill="1" applyBorder="1" applyAlignment="1">
      <alignment vertical="center"/>
    </xf>
    <xf numFmtId="176" fontId="7" fillId="0" borderId="294" xfId="1" applyNumberFormat="1" applyFont="1" applyFill="1" applyBorder="1" applyAlignment="1">
      <alignment horizontal="center" vertical="center"/>
    </xf>
    <xf numFmtId="176" fontId="7" fillId="0" borderId="295" xfId="1" applyNumberFormat="1" applyFont="1" applyFill="1" applyBorder="1" applyAlignment="1">
      <alignment horizontal="center" vertical="center"/>
    </xf>
    <xf numFmtId="0" fontId="26" fillId="0" borderId="43" xfId="0" applyFont="1" applyFill="1" applyBorder="1" applyAlignment="1">
      <alignment horizontal="left" vertical="center" wrapText="1"/>
    </xf>
    <xf numFmtId="0" fontId="26" fillId="0" borderId="39" xfId="0" applyFont="1" applyFill="1" applyBorder="1" applyAlignment="1">
      <alignment horizontal="left" vertical="center" wrapText="1"/>
    </xf>
    <xf numFmtId="0" fontId="26" fillId="0" borderId="120" xfId="0" applyFont="1" applyBorder="1" applyAlignment="1">
      <alignment horizontal="left" vertical="center" wrapText="1" shrinkToFit="1"/>
    </xf>
    <xf numFmtId="0" fontId="26" fillId="0" borderId="43" xfId="0" applyFont="1" applyBorder="1" applyAlignment="1">
      <alignment horizontal="left" vertical="center" shrinkToFit="1"/>
    </xf>
    <xf numFmtId="0" fontId="26" fillId="0" borderId="39" xfId="0" applyFont="1" applyBorder="1" applyAlignment="1">
      <alignment horizontal="left" vertical="center" shrinkToFit="1"/>
    </xf>
    <xf numFmtId="0" fontId="26" fillId="0" borderId="64" xfId="0" applyFont="1" applyBorder="1" applyAlignment="1">
      <alignment horizontal="left" vertical="center" wrapText="1"/>
    </xf>
    <xf numFmtId="0" fontId="26" fillId="0" borderId="43" xfId="0" applyFont="1" applyBorder="1" applyAlignment="1">
      <alignment vertical="center" shrinkToFit="1"/>
    </xf>
    <xf numFmtId="0" fontId="0" fillId="0" borderId="43" xfId="0" applyBorder="1" applyAlignment="1">
      <alignment vertical="center" shrinkToFit="1"/>
    </xf>
    <xf numFmtId="0" fontId="0" fillId="0" borderId="39" xfId="0" applyBorder="1" applyAlignment="1">
      <alignment vertical="center" shrinkToFit="1"/>
    </xf>
    <xf numFmtId="0" fontId="26" fillId="0" borderId="120" xfId="0" applyFont="1" applyBorder="1" applyAlignment="1">
      <alignment vertical="center" wrapText="1" shrinkToFit="1"/>
    </xf>
    <xf numFmtId="0" fontId="0" fillId="0" borderId="39" xfId="0" applyBorder="1" applyAlignment="1">
      <alignment vertical="center" wrapText="1"/>
    </xf>
    <xf numFmtId="0" fontId="1" fillId="0" borderId="120" xfId="0" applyFont="1" applyBorder="1" applyAlignment="1">
      <alignment vertical="center" wrapText="1"/>
    </xf>
    <xf numFmtId="0" fontId="26" fillId="0" borderId="43" xfId="0" applyFont="1" applyBorder="1" applyAlignment="1">
      <alignment vertical="center" wrapText="1" shrinkToFit="1"/>
    </xf>
    <xf numFmtId="0" fontId="33" fillId="0" borderId="120" xfId="0" applyFont="1" applyBorder="1" applyAlignment="1">
      <alignment horizontal="left" vertical="center" wrapText="1"/>
    </xf>
    <xf numFmtId="0" fontId="33" fillId="0" borderId="43" xfId="0" applyFont="1" applyBorder="1" applyAlignment="1">
      <alignment horizontal="left" vertical="center" wrapText="1"/>
    </xf>
    <xf numFmtId="0" fontId="33" fillId="0" borderId="39" xfId="0" applyFont="1" applyBorder="1" applyAlignment="1">
      <alignment horizontal="left" vertical="center" wrapText="1"/>
    </xf>
    <xf numFmtId="0" fontId="0" fillId="0" borderId="120" xfId="0" applyBorder="1" applyAlignment="1">
      <alignment horizontal="center" vertical="center"/>
    </xf>
    <xf numFmtId="0" fontId="0" fillId="0" borderId="39" xfId="0" applyBorder="1" applyAlignment="1">
      <alignment horizontal="center" vertical="center"/>
    </xf>
    <xf numFmtId="0" fontId="0" fillId="0" borderId="167" xfId="0" applyBorder="1" applyAlignment="1">
      <alignment horizontal="center" vertical="center"/>
    </xf>
    <xf numFmtId="0" fontId="26" fillId="0" borderId="43" xfId="0" applyFont="1" applyBorder="1" applyAlignment="1">
      <alignment horizontal="left" vertical="center" wrapText="1"/>
    </xf>
    <xf numFmtId="0" fontId="26" fillId="0" borderId="39" xfId="0" applyFont="1" applyBorder="1" applyAlignment="1">
      <alignment horizontal="left" vertical="center" wrapText="1"/>
    </xf>
    <xf numFmtId="0" fontId="26" fillId="0" borderId="120" xfId="0" applyFont="1" applyBorder="1" applyAlignment="1">
      <alignment vertical="center" wrapText="1"/>
    </xf>
    <xf numFmtId="0" fontId="8" fillId="0" borderId="22" xfId="0" applyFont="1" applyFill="1" applyBorder="1" applyAlignment="1">
      <alignment horizontal="center" vertical="center" wrapText="1"/>
    </xf>
    <xf numFmtId="0" fontId="0" fillId="0" borderId="23" xfId="0" applyFill="1" applyBorder="1" applyAlignment="1" applyProtection="1">
      <alignment horizontal="center" vertical="center" wrapText="1"/>
      <protection locked="0"/>
    </xf>
    <xf numFmtId="0" fontId="0" fillId="0" borderId="269" xfId="0" applyFont="1" applyBorder="1" applyAlignment="1" applyProtection="1">
      <alignment horizontal="left" vertical="center" wrapText="1"/>
      <protection locked="0"/>
    </xf>
    <xf numFmtId="0" fontId="0" fillId="0" borderId="268" xfId="0" applyBorder="1" applyAlignment="1" applyProtection="1">
      <alignment horizontal="left" vertical="center" wrapText="1"/>
      <protection locked="0"/>
    </xf>
    <xf numFmtId="0" fontId="1" fillId="0" borderId="269" xfId="0" applyFont="1" applyBorder="1" applyAlignment="1" applyProtection="1">
      <alignment horizontal="left" vertical="center" wrapText="1"/>
      <protection locked="0"/>
    </xf>
    <xf numFmtId="0" fontId="1" fillId="0" borderId="260" xfId="0" applyFont="1" applyBorder="1" applyAlignment="1" applyProtection="1">
      <alignment horizontal="left" vertical="center" wrapText="1"/>
      <protection locked="0"/>
    </xf>
    <xf numFmtId="0" fontId="0" fillId="0" borderId="273" xfId="0" applyBorder="1" applyAlignment="1" applyProtection="1">
      <alignment horizontal="left" vertical="center" wrapText="1"/>
      <protection locked="0"/>
    </xf>
    <xf numFmtId="0" fontId="1" fillId="0" borderId="271" xfId="0" applyFont="1" applyBorder="1" applyAlignment="1" applyProtection="1">
      <alignment horizontal="left" vertical="center" wrapText="1"/>
      <protection locked="0"/>
    </xf>
    <xf numFmtId="0" fontId="0" fillId="0" borderId="272" xfId="0" applyBorder="1" applyAlignment="1" applyProtection="1">
      <alignment horizontal="left" vertical="center" wrapText="1"/>
      <protection locked="0"/>
    </xf>
    <xf numFmtId="0" fontId="1" fillId="0" borderId="260" xfId="0" applyFont="1" applyBorder="1" applyAlignment="1" applyProtection="1">
      <alignment horizontal="left" vertical="center" shrinkToFit="1"/>
      <protection locked="0"/>
    </xf>
    <xf numFmtId="0" fontId="0" fillId="0" borderId="273" xfId="0" applyBorder="1" applyAlignment="1" applyProtection="1">
      <alignment horizontal="left" vertical="center"/>
      <protection locked="0"/>
    </xf>
    <xf numFmtId="0" fontId="0" fillId="0" borderId="268" xfId="0" applyBorder="1" applyAlignment="1" applyProtection="1">
      <alignment horizontal="left" vertical="center"/>
      <protection locked="0"/>
    </xf>
  </cellXfs>
  <cellStyles count="4">
    <cellStyle name="標準" xfId="0" builtinId="0"/>
    <cellStyle name="標準_7 レッツ" xfId="1"/>
    <cellStyle name="標準_Book3" xfId="2"/>
    <cellStyle name="標準_リフレッシュカレンダー" xfId="3"/>
  </cellStyles>
  <dxfs count="30">
    <dxf>
      <fill>
        <patternFill patternType="darkUp"/>
      </fill>
    </dxf>
    <dxf>
      <fill>
        <patternFill patternType="darkUp"/>
      </fill>
    </dxf>
    <dxf>
      <fill>
        <patternFill patternType="darkUp"/>
      </fill>
    </dxf>
    <dxf>
      <fill>
        <patternFill patternType="darkUp"/>
      </fill>
    </dxf>
    <dxf>
      <fill>
        <patternFill patternType="darkUp"/>
      </fill>
    </dxf>
    <dxf>
      <fill>
        <patternFill patternType="darkUp"/>
      </fill>
    </dxf>
    <dxf>
      <fill>
        <patternFill patternType="darkUp"/>
      </fill>
    </dxf>
    <dxf>
      <fill>
        <patternFill patternType="gray0625"/>
      </fill>
    </dxf>
    <dxf>
      <fill>
        <patternFill patternType="gray0625"/>
      </fill>
    </dxf>
    <dxf>
      <fill>
        <patternFill patternType="gray0625"/>
      </fill>
    </dxf>
    <dxf>
      <fill>
        <patternFill patternType="gray0625"/>
      </fill>
    </dxf>
    <dxf>
      <fill>
        <patternFill patternType="darkUp"/>
      </fill>
    </dxf>
    <dxf>
      <fill>
        <patternFill patternType="darkUp"/>
      </fill>
    </dxf>
    <dxf>
      <fill>
        <patternFill patternType="darkUp"/>
      </fill>
    </dxf>
    <dxf>
      <fill>
        <patternFill patternType="gray0625"/>
      </fill>
    </dxf>
    <dxf>
      <fill>
        <patternFill patternType="gray0625"/>
      </fill>
    </dxf>
    <dxf>
      <fill>
        <patternFill patternType="gray0625"/>
      </fill>
    </dxf>
    <dxf>
      <fill>
        <patternFill patternType="darkUp"/>
      </fill>
    </dxf>
    <dxf>
      <fill>
        <patternFill patternType="darkUp"/>
      </fill>
    </dxf>
    <dxf>
      <fill>
        <patternFill patternType="darkUp"/>
      </fill>
    </dxf>
    <dxf>
      <fill>
        <patternFill patternType="darkUp"/>
      </fill>
    </dxf>
    <dxf>
      <fill>
        <patternFill patternType="darkUp"/>
      </fill>
    </dxf>
    <dxf>
      <fill>
        <patternFill patternType="darkUp"/>
      </fill>
    </dxf>
    <dxf>
      <fill>
        <patternFill patternType="darkUp"/>
      </fill>
    </dxf>
    <dxf>
      <fill>
        <patternFill patternType="darkUp"/>
      </fill>
    </dxf>
    <dxf>
      <fill>
        <patternFill patternType="darkUp"/>
      </fill>
    </dxf>
    <dxf>
      <fill>
        <patternFill patternType="darkUp"/>
      </fill>
    </dxf>
    <dxf>
      <fill>
        <patternFill patternType="darkUp"/>
      </fill>
    </dxf>
    <dxf>
      <fill>
        <patternFill patternType="darkUp"/>
      </fill>
    </dxf>
    <dxf>
      <fill>
        <patternFill patternType="darkUp"/>
      </fill>
    </dxf>
  </dxfs>
  <tableStyles count="0" defaultTableStyle="TableStyleMedium2" defaultPivotStyle="PivotStyleLight16"/>
  <colors>
    <mruColors>
      <color rgb="FFCCFFCC"/>
      <color rgb="FFCCFFFF"/>
      <color rgb="FF99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95250</xdr:colOff>
      <xdr:row>4</xdr:row>
      <xdr:rowOff>0</xdr:rowOff>
    </xdr:from>
    <xdr:to>
      <xdr:col>1</xdr:col>
      <xdr:colOff>171450</xdr:colOff>
      <xdr:row>4</xdr:row>
      <xdr:rowOff>0</xdr:rowOff>
    </xdr:to>
    <xdr:sp macro="" textlink="">
      <xdr:nvSpPr>
        <xdr:cNvPr id="3143" name="AutoShape 1"/>
        <xdr:cNvSpPr>
          <a:spLocks/>
        </xdr:cNvSpPr>
      </xdr:nvSpPr>
      <xdr:spPr bwMode="auto">
        <a:xfrm>
          <a:off x="371475" y="1247775"/>
          <a:ext cx="76200" cy="0"/>
        </a:xfrm>
        <a:prstGeom prst="lef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847725</xdr:colOff>
      <xdr:row>4</xdr:row>
      <xdr:rowOff>0</xdr:rowOff>
    </xdr:from>
    <xdr:to>
      <xdr:col>1</xdr:col>
      <xdr:colOff>914400</xdr:colOff>
      <xdr:row>4</xdr:row>
      <xdr:rowOff>0</xdr:rowOff>
    </xdr:to>
    <xdr:sp macro="" textlink="">
      <xdr:nvSpPr>
        <xdr:cNvPr id="3144" name="AutoShape 2"/>
        <xdr:cNvSpPr>
          <a:spLocks/>
        </xdr:cNvSpPr>
      </xdr:nvSpPr>
      <xdr:spPr bwMode="auto">
        <a:xfrm>
          <a:off x="1123950" y="1247775"/>
          <a:ext cx="66675" cy="0"/>
        </a:xfrm>
        <a:prstGeom prst="righ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H26&#22996;&#35351;&#35347;&#32244;\26&#26989;&#32773;&#36984;&#23450;\&#9312;26&#25552;&#26696;&#35500;&#26126;&#20250;\&#65299;&#26376;&#65297;&#65305;&#26085;\26&#9314;&#25552;&#26696;&#26360;&#27096;&#24335;&#12539;&#35352;&#20837;&#20363;&#65288;3&#26376;19&#26085;&#65289;\&#9312;26&#25552;&#26696;&#26360;_&#38626;&#32887;&#32773;3&#12534;&#26376;\26&#25552;&#26696;&#26360;&#65288;&#38626;&#65299;&#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表"/>
      <sheetName val="１契約者及び訓練規模等"/>
      <sheetName val="２委託実績"/>
      <sheetName val="３訓練実施施設の概要"/>
      <sheetName val="４訓練の概要"/>
      <sheetName val="５講師名簿"/>
      <sheetName val="６カリキュラム"/>
      <sheetName val="７就職支援の概要・カリキュラム"/>
      <sheetName val="８就職担当名簿"/>
      <sheetName val="９月別カリキュラム(5月)"/>
      <sheetName val="９月別カリキュラム(6月)"/>
      <sheetName val="９月別カリキュラム(7月)"/>
      <sheetName val="９月別カリキュラム(8月)"/>
      <sheetName val="９月別カリキュラム(9月)"/>
      <sheetName val="９月別カリキュラム(10月)"/>
      <sheetName val="１０テキスト内訳"/>
      <sheetName val="１１提出物一覧"/>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500000" mc:Ignorable="a14" a14:legacySpreadsheetColorIndex="8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500000" mc:Ignorable="a14" a14:legacySpreadsheetColorIndex="8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96"/>
  <sheetViews>
    <sheetView tabSelected="1" view="pageBreakPreview" zoomScale="80" zoomScaleNormal="50" zoomScaleSheetLayoutView="80" workbookViewId="0">
      <selection activeCell="A2" sqref="A2"/>
    </sheetView>
  </sheetViews>
  <sheetFormatPr defaultRowHeight="13.5"/>
  <cols>
    <col min="1" max="1" width="4" customWidth="1"/>
    <col min="2" max="2" width="11.125" style="5" customWidth="1"/>
    <col min="3" max="25" width="11.125" customWidth="1"/>
    <col min="26" max="26" width="4.875" customWidth="1"/>
    <col min="27" max="27" width="11.125" customWidth="1"/>
  </cols>
  <sheetData>
    <row r="1" spans="1:33" ht="34.5" customHeight="1" thickTop="1" thickBot="1">
      <c r="A1" s="144" t="s">
        <v>544</v>
      </c>
      <c r="E1" s="772" t="s">
        <v>375</v>
      </c>
      <c r="F1" s="773"/>
      <c r="G1" s="774"/>
      <c r="H1" s="419" t="s">
        <v>366</v>
      </c>
      <c r="I1" s="510" t="str">
        <f>IF(P13="可","9月"," ")</f>
        <v xml:space="preserve"> </v>
      </c>
      <c r="J1" s="512" t="str">
        <f>IF(Q13="可","12月"," ")</f>
        <v xml:space="preserve"> </v>
      </c>
      <c r="K1" s="734"/>
      <c r="L1" s="735"/>
      <c r="M1" s="735"/>
      <c r="N1" s="735"/>
      <c r="O1" s="735"/>
      <c r="P1" s="735"/>
      <c r="Q1" s="735"/>
      <c r="R1" s="511"/>
      <c r="S1" s="813" t="str">
        <f>+B53</f>
        <v>女性向け委託訓練（3か月コース）</v>
      </c>
      <c r="T1" s="814"/>
      <c r="U1" s="360" t="e">
        <f>#REF!</f>
        <v>#REF!</v>
      </c>
      <c r="V1" s="810">
        <f>+C53</f>
        <v>0</v>
      </c>
      <c r="W1" s="811"/>
      <c r="X1" s="812"/>
    </row>
    <row r="2" spans="1:33" ht="13.5" customHeight="1" thickTop="1">
      <c r="A2" s="144"/>
      <c r="C2" s="37"/>
      <c r="P2" s="161"/>
      <c r="Q2" s="161"/>
      <c r="S2" s="161"/>
      <c r="T2" s="161"/>
      <c r="U2" s="161"/>
    </row>
    <row r="3" spans="1:33">
      <c r="A3" s="5"/>
    </row>
    <row r="4" spans="1:33" ht="17.25">
      <c r="A4" s="5"/>
      <c r="B4" s="159" t="s">
        <v>234</v>
      </c>
    </row>
    <row r="5" spans="1:33" s="23" customFormat="1" ht="45" customHeight="1">
      <c r="B5" s="770" t="s">
        <v>68</v>
      </c>
      <c r="C5" s="770" t="s">
        <v>12</v>
      </c>
      <c r="D5" s="789" t="s">
        <v>60</v>
      </c>
      <c r="E5" s="790"/>
      <c r="F5" s="791"/>
      <c r="G5" s="770" t="s">
        <v>94</v>
      </c>
      <c r="H5" s="789" t="s">
        <v>96</v>
      </c>
      <c r="I5" s="790"/>
      <c r="J5" s="791"/>
      <c r="K5" s="787" t="s">
        <v>95</v>
      </c>
      <c r="L5" s="775" t="s">
        <v>97</v>
      </c>
      <c r="M5" s="776"/>
      <c r="N5" s="777"/>
      <c r="O5" s="824" t="s">
        <v>11</v>
      </c>
      <c r="P5" s="824" t="s">
        <v>61</v>
      </c>
      <c r="Q5" s="824" t="s">
        <v>45</v>
      </c>
      <c r="R5" s="789" t="s">
        <v>23</v>
      </c>
      <c r="S5" s="790"/>
      <c r="T5" s="790"/>
      <c r="U5" s="791"/>
      <c r="V5" s="862" t="s">
        <v>488</v>
      </c>
      <c r="W5" s="863"/>
      <c r="X5" s="863"/>
      <c r="Y5" s="864"/>
    </row>
    <row r="6" spans="1:33" s="23" customFormat="1" ht="45" customHeight="1" thickBot="1">
      <c r="B6" s="771"/>
      <c r="C6" s="771"/>
      <c r="D6" s="24" t="s">
        <v>57</v>
      </c>
      <c r="E6" s="24" t="s">
        <v>237</v>
      </c>
      <c r="F6" s="120" t="s">
        <v>58</v>
      </c>
      <c r="G6" s="771"/>
      <c r="H6" s="24" t="s">
        <v>57</v>
      </c>
      <c r="I6" s="24" t="s">
        <v>237</v>
      </c>
      <c r="J6" s="120" t="s">
        <v>58</v>
      </c>
      <c r="K6" s="788"/>
      <c r="L6" s="45" t="s">
        <v>57</v>
      </c>
      <c r="M6" s="45" t="s">
        <v>55</v>
      </c>
      <c r="N6" s="122" t="s">
        <v>58</v>
      </c>
      <c r="O6" s="770"/>
      <c r="P6" s="770"/>
      <c r="Q6" s="770"/>
      <c r="R6" s="24" t="s">
        <v>196</v>
      </c>
      <c r="S6" s="123" t="s">
        <v>58</v>
      </c>
      <c r="T6" s="123" t="s">
        <v>59</v>
      </c>
      <c r="U6" s="24" t="s">
        <v>195</v>
      </c>
      <c r="V6" s="577" t="s">
        <v>487</v>
      </c>
      <c r="W6" s="578" t="s">
        <v>483</v>
      </c>
      <c r="X6" s="865" t="s">
        <v>489</v>
      </c>
      <c r="Y6" s="866"/>
    </row>
    <row r="7" spans="1:33" s="23" customFormat="1" ht="78" customHeight="1" thickBot="1">
      <c r="B7" s="299"/>
      <c r="C7" s="299"/>
      <c r="D7" s="719"/>
      <c r="E7" s="299"/>
      <c r="F7" s="300"/>
      <c r="G7" s="299"/>
      <c r="H7" s="719"/>
      <c r="I7" s="299"/>
      <c r="J7" s="300"/>
      <c r="K7" s="301"/>
      <c r="L7" s="720"/>
      <c r="M7" s="301"/>
      <c r="N7" s="302"/>
      <c r="O7" s="299"/>
      <c r="P7" s="299"/>
      <c r="Q7" s="299"/>
      <c r="R7" s="299"/>
      <c r="S7" s="300"/>
      <c r="T7" s="300"/>
      <c r="U7" s="299"/>
      <c r="V7" s="579"/>
      <c r="W7" s="579"/>
      <c r="X7" s="867"/>
      <c r="Y7" s="868"/>
    </row>
    <row r="8" spans="1:33" s="6" customFormat="1" ht="14.25" thickBot="1">
      <c r="B8" s="10"/>
      <c r="O8" s="6" t="s">
        <v>448</v>
      </c>
      <c r="AC8" s="23"/>
      <c r="AD8" s="23"/>
      <c r="AE8" s="23"/>
      <c r="AF8" s="23"/>
      <c r="AG8" s="23"/>
    </row>
    <row r="9" spans="1:33" s="6" customFormat="1" ht="15" customHeight="1" thickBot="1">
      <c r="B9" s="10"/>
      <c r="K9" s="138"/>
      <c r="L9" s="6" t="s">
        <v>416</v>
      </c>
    </row>
    <row r="10" spans="1:33" s="6" customFormat="1" ht="17.25">
      <c r="B10" s="23"/>
      <c r="R10" s="160" t="s">
        <v>232</v>
      </c>
      <c r="U10" s="160"/>
      <c r="Z10" s="160"/>
    </row>
    <row r="11" spans="1:33" s="23" customFormat="1" ht="45" customHeight="1">
      <c r="B11" s="770" t="s">
        <v>535</v>
      </c>
      <c r="C11" s="770" t="s">
        <v>536</v>
      </c>
      <c r="D11" s="827" t="s">
        <v>28</v>
      </c>
      <c r="E11" s="789" t="s">
        <v>165</v>
      </c>
      <c r="F11" s="790"/>
      <c r="G11" s="829" t="s">
        <v>423</v>
      </c>
      <c r="H11" s="789" t="s">
        <v>28</v>
      </c>
      <c r="I11" s="790"/>
      <c r="J11" s="791"/>
      <c r="K11" s="778" t="s">
        <v>83</v>
      </c>
      <c r="L11" s="779"/>
      <c r="M11" s="780"/>
      <c r="N11" s="770" t="s">
        <v>210</v>
      </c>
      <c r="O11" s="778" t="s">
        <v>445</v>
      </c>
      <c r="P11" s="789" t="s">
        <v>447</v>
      </c>
      <c r="Q11" s="791"/>
      <c r="R11" s="790" t="s">
        <v>446</v>
      </c>
      <c r="S11" s="791"/>
    </row>
    <row r="12" spans="1:33" s="23" customFormat="1" ht="45" customHeight="1" thickBot="1">
      <c r="B12" s="771"/>
      <c r="C12" s="771"/>
      <c r="D12" s="828"/>
      <c r="E12" s="111" t="s">
        <v>238</v>
      </c>
      <c r="F12" s="449" t="s">
        <v>239</v>
      </c>
      <c r="G12" s="830"/>
      <c r="H12" s="24" t="s">
        <v>206</v>
      </c>
      <c r="I12" s="24" t="s">
        <v>207</v>
      </c>
      <c r="J12" s="445" t="s">
        <v>422</v>
      </c>
      <c r="K12" s="24" t="s">
        <v>208</v>
      </c>
      <c r="L12" s="24" t="s">
        <v>209</v>
      </c>
      <c r="M12" s="47" t="s">
        <v>166</v>
      </c>
      <c r="N12" s="771"/>
      <c r="O12" s="809"/>
      <c r="P12" s="731" t="s">
        <v>470</v>
      </c>
      <c r="Q12" s="731" t="s">
        <v>521</v>
      </c>
      <c r="R12" s="118" t="s">
        <v>139</v>
      </c>
      <c r="S12" s="24" t="s">
        <v>138</v>
      </c>
    </row>
    <row r="13" spans="1:33" s="23" customFormat="1" ht="78.75" customHeight="1" thickBot="1">
      <c r="B13" s="656"/>
      <c r="C13" s="656"/>
      <c r="D13" s="653">
        <f>SUM(E13:F13)</f>
        <v>0</v>
      </c>
      <c r="E13" s="657"/>
      <c r="F13" s="658"/>
      <c r="G13" s="659"/>
      <c r="H13" s="654"/>
      <c r="I13" s="654"/>
      <c r="J13" s="655"/>
      <c r="K13" s="307"/>
      <c r="L13" s="307"/>
      <c r="M13" s="305"/>
      <c r="N13" s="307"/>
      <c r="O13" s="651"/>
      <c r="P13" s="732"/>
      <c r="Q13" s="732"/>
      <c r="R13" s="456"/>
      <c r="S13" s="307"/>
    </row>
    <row r="14" spans="1:33" s="6" customFormat="1" ht="13.5" customHeight="1">
      <c r="B14" s="10"/>
      <c r="E14" s="438" t="s">
        <v>426</v>
      </c>
    </row>
    <row r="15" spans="1:33" s="6" customFormat="1" ht="13.5" customHeight="1">
      <c r="B15" s="150"/>
      <c r="C15" s="151"/>
      <c r="E15" s="438" t="s">
        <v>421</v>
      </c>
    </row>
    <row r="16" spans="1:33" s="6" customFormat="1" ht="13.5" customHeight="1">
      <c r="B16" s="150"/>
      <c r="C16" s="151"/>
      <c r="V16" s="420"/>
    </row>
    <row r="17" spans="2:20" s="6" customFormat="1">
      <c r="B17" s="23"/>
    </row>
    <row r="18" spans="2:20" s="6" customFormat="1" ht="17.25">
      <c r="B18" s="160" t="s">
        <v>233</v>
      </c>
    </row>
    <row r="19" spans="2:20" s="23" customFormat="1" ht="45" customHeight="1">
      <c r="B19" s="770" t="s">
        <v>449</v>
      </c>
      <c r="C19" s="789" t="s">
        <v>88</v>
      </c>
      <c r="D19" s="791"/>
      <c r="E19" s="778" t="s">
        <v>452</v>
      </c>
      <c r="F19" s="778" t="s">
        <v>456</v>
      </c>
      <c r="G19" s="789" t="s">
        <v>105</v>
      </c>
      <c r="H19" s="790"/>
      <c r="I19" s="790"/>
      <c r="J19" s="790"/>
      <c r="K19" s="790"/>
      <c r="L19" s="790"/>
      <c r="M19" s="791"/>
      <c r="N19" s="789" t="s">
        <v>457</v>
      </c>
      <c r="O19" s="790"/>
      <c r="P19" s="790"/>
      <c r="Q19" s="790"/>
      <c r="R19" s="790"/>
      <c r="S19" s="790"/>
      <c r="T19" s="791"/>
    </row>
    <row r="20" spans="2:20" s="23" customFormat="1" ht="45" customHeight="1" thickBot="1">
      <c r="B20" s="771"/>
      <c r="C20" s="43" t="s">
        <v>89</v>
      </c>
      <c r="D20" s="125" t="s">
        <v>189</v>
      </c>
      <c r="E20" s="809"/>
      <c r="F20" s="809"/>
      <c r="G20" s="24" t="s">
        <v>81</v>
      </c>
      <c r="H20" s="124" t="s">
        <v>193</v>
      </c>
      <c r="I20" s="140" t="s">
        <v>454</v>
      </c>
      <c r="J20" s="139" t="s">
        <v>455</v>
      </c>
      <c r="K20" s="47" t="s">
        <v>214</v>
      </c>
      <c r="L20" s="500" t="s">
        <v>121</v>
      </c>
      <c r="M20" s="47" t="s">
        <v>194</v>
      </c>
      <c r="N20" s="24" t="s">
        <v>81</v>
      </c>
      <c r="O20" s="124" t="s">
        <v>193</v>
      </c>
      <c r="P20" s="140" t="s">
        <v>454</v>
      </c>
      <c r="Q20" s="139" t="s">
        <v>455</v>
      </c>
      <c r="R20" s="47" t="s">
        <v>214</v>
      </c>
      <c r="S20" s="500" t="s">
        <v>121</v>
      </c>
      <c r="T20" s="47" t="s">
        <v>194</v>
      </c>
    </row>
    <row r="21" spans="2:20" s="23" customFormat="1" ht="33" customHeight="1" thickBot="1">
      <c r="B21" s="836"/>
      <c r="C21" s="839"/>
      <c r="D21" s="832"/>
      <c r="E21" s="784"/>
      <c r="F21" s="818"/>
      <c r="G21" s="784"/>
      <c r="H21" s="842"/>
      <c r="I21" s="821"/>
      <c r="J21" s="781"/>
      <c r="K21" s="478"/>
      <c r="L21" s="784"/>
      <c r="M21" s="792"/>
      <c r="N21" s="784"/>
      <c r="O21" s="842"/>
      <c r="P21" s="821"/>
      <c r="Q21" s="815"/>
      <c r="R21" s="478"/>
      <c r="S21" s="818"/>
      <c r="T21" s="792"/>
    </row>
    <row r="22" spans="2:20" s="23" customFormat="1" ht="33" customHeight="1" thickBot="1">
      <c r="B22" s="837"/>
      <c r="C22" s="840"/>
      <c r="D22" s="833"/>
      <c r="E22" s="785"/>
      <c r="F22" s="819"/>
      <c r="G22" s="785"/>
      <c r="H22" s="843"/>
      <c r="I22" s="822"/>
      <c r="J22" s="782"/>
      <c r="K22" s="479"/>
      <c r="L22" s="785"/>
      <c r="M22" s="793"/>
      <c r="N22" s="785"/>
      <c r="O22" s="843"/>
      <c r="P22" s="822"/>
      <c r="Q22" s="816"/>
      <c r="R22" s="479"/>
      <c r="S22" s="819"/>
      <c r="T22" s="793"/>
    </row>
    <row r="23" spans="2:20" s="23" customFormat="1" ht="33" customHeight="1" thickBot="1">
      <c r="B23" s="838"/>
      <c r="C23" s="841"/>
      <c r="D23" s="834"/>
      <c r="E23" s="786"/>
      <c r="F23" s="820"/>
      <c r="G23" s="786"/>
      <c r="H23" s="844"/>
      <c r="I23" s="823"/>
      <c r="J23" s="783"/>
      <c r="K23" s="480"/>
      <c r="L23" s="786"/>
      <c r="M23" s="485"/>
      <c r="N23" s="786"/>
      <c r="O23" s="844"/>
      <c r="P23" s="823"/>
      <c r="Q23" s="817"/>
      <c r="R23" s="481"/>
      <c r="S23" s="820"/>
      <c r="T23" s="486"/>
    </row>
    <row r="24" spans="2:20" s="6" customFormat="1" ht="13.5" customHeight="1">
      <c r="B24" s="831" t="s">
        <v>450</v>
      </c>
      <c r="C24" s="831"/>
      <c r="D24" s="831"/>
      <c r="E24" s="831" t="s">
        <v>451</v>
      </c>
      <c r="F24" s="831"/>
      <c r="G24" s="831"/>
      <c r="H24" s="471"/>
      <c r="I24" s="471"/>
      <c r="J24" s="471"/>
      <c r="K24" s="474" t="s">
        <v>468</v>
      </c>
      <c r="L24" s="502"/>
      <c r="M24" s="474"/>
      <c r="N24" s="502"/>
      <c r="O24" s="502"/>
      <c r="P24" s="502"/>
      <c r="Q24" s="502"/>
      <c r="R24" s="474" t="s">
        <v>468</v>
      </c>
      <c r="S24" s="502"/>
      <c r="T24" s="502"/>
    </row>
    <row r="25" spans="2:20" s="6" customFormat="1" ht="13.5" customHeight="1">
      <c r="B25" s="488"/>
      <c r="C25" s="488"/>
      <c r="D25" s="488"/>
      <c r="E25" s="488"/>
      <c r="F25" s="488" t="s">
        <v>453</v>
      </c>
      <c r="G25" s="8"/>
      <c r="H25" s="8"/>
      <c r="I25" s="23"/>
      <c r="J25" s="23"/>
      <c r="K25" s="502"/>
      <c r="L25" s="502"/>
      <c r="M25" s="503" t="s">
        <v>469</v>
      </c>
      <c r="N25" s="502"/>
      <c r="O25" s="502"/>
      <c r="P25" s="502"/>
      <c r="Q25" s="502"/>
      <c r="R25" s="502"/>
      <c r="S25" s="502"/>
      <c r="T25" s="503" t="s">
        <v>469</v>
      </c>
    </row>
    <row r="26" spans="2:20" s="6" customFormat="1" ht="13.5" customHeight="1">
      <c r="B26" s="488"/>
      <c r="C26" s="488"/>
      <c r="D26" s="488"/>
      <c r="E26" s="488"/>
      <c r="F26" s="488"/>
      <c r="G26" s="8"/>
      <c r="H26" s="8"/>
      <c r="I26" s="23"/>
      <c r="J26" s="23"/>
      <c r="K26" s="23"/>
      <c r="L26" s="23"/>
      <c r="M26" s="23"/>
    </row>
    <row r="27" spans="2:20" s="6" customFormat="1"/>
    <row r="28" spans="2:20" s="23" customFormat="1" ht="45" customHeight="1">
      <c r="B28" s="789" t="s">
        <v>200</v>
      </c>
      <c r="C28" s="790"/>
      <c r="D28" s="790"/>
      <c r="E28" s="790"/>
      <c r="F28" s="791"/>
      <c r="G28" s="24" t="s">
        <v>432</v>
      </c>
      <c r="H28" s="24" t="s">
        <v>433</v>
      </c>
      <c r="I28" s="24" t="s">
        <v>434</v>
      </c>
      <c r="J28" s="789" t="s">
        <v>458</v>
      </c>
      <c r="K28" s="790"/>
      <c r="L28" s="791"/>
      <c r="M28" s="789" t="s">
        <v>459</v>
      </c>
      <c r="N28" s="790"/>
      <c r="O28" s="791"/>
      <c r="P28" s="789" t="s">
        <v>199</v>
      </c>
      <c r="Q28" s="790"/>
      <c r="R28" s="791"/>
    </row>
    <row r="29" spans="2:20" s="23" customFormat="1" ht="45" customHeight="1" thickBot="1">
      <c r="B29" s="47" t="s">
        <v>242</v>
      </c>
      <c r="C29" s="47" t="s">
        <v>92</v>
      </c>
      <c r="D29" s="47" t="s">
        <v>429</v>
      </c>
      <c r="E29" s="126" t="s">
        <v>430</v>
      </c>
      <c r="F29" s="24" t="s">
        <v>431</v>
      </c>
      <c r="G29" s="24" t="s">
        <v>198</v>
      </c>
      <c r="H29" s="24" t="s">
        <v>198</v>
      </c>
      <c r="I29" s="24" t="s">
        <v>198</v>
      </c>
      <c r="J29" s="24" t="s">
        <v>93</v>
      </c>
      <c r="K29" s="124" t="s">
        <v>100</v>
      </c>
      <c r="L29" s="124" t="s">
        <v>435</v>
      </c>
      <c r="M29" s="24" t="s">
        <v>99</v>
      </c>
      <c r="N29" s="124" t="s">
        <v>100</v>
      </c>
      <c r="O29" s="124" t="s">
        <v>435</v>
      </c>
      <c r="P29" s="47" t="s">
        <v>203</v>
      </c>
      <c r="Q29" s="47" t="s">
        <v>204</v>
      </c>
      <c r="R29" s="47" t="s">
        <v>205</v>
      </c>
    </row>
    <row r="30" spans="2:20" s="23" customFormat="1" ht="78" customHeight="1" thickBot="1">
      <c r="B30" s="651"/>
      <c r="C30" s="299"/>
      <c r="D30" s="299"/>
      <c r="E30" s="306"/>
      <c r="F30" s="299"/>
      <c r="G30" s="307"/>
      <c r="H30" s="307"/>
      <c r="I30" s="307"/>
      <c r="J30" s="307"/>
      <c r="K30" s="308"/>
      <c r="L30" s="309"/>
      <c r="M30" s="307"/>
      <c r="N30" s="308"/>
      <c r="O30" s="309"/>
      <c r="P30" s="307"/>
      <c r="Q30" s="307"/>
      <c r="R30" s="307"/>
    </row>
    <row r="31" spans="2:20" s="6" customFormat="1" ht="14.25" customHeight="1">
      <c r="J31" s="803"/>
      <c r="K31" s="803"/>
      <c r="L31" s="803"/>
      <c r="M31" s="803"/>
      <c r="N31" s="803"/>
      <c r="O31" s="803"/>
    </row>
    <row r="32" spans="2:20" s="6" customFormat="1" ht="13.5" customHeight="1">
      <c r="B32" s="10"/>
    </row>
    <row r="33" spans="2:18" s="6" customFormat="1"/>
    <row r="34" spans="2:18" s="23" customFormat="1" ht="45" customHeight="1">
      <c r="B34" s="787" t="s">
        <v>250</v>
      </c>
      <c r="C34" s="775" t="s">
        <v>240</v>
      </c>
      <c r="D34" s="777"/>
      <c r="E34" s="775" t="s">
        <v>164</v>
      </c>
      <c r="F34" s="776"/>
      <c r="G34" s="776"/>
      <c r="H34" s="776"/>
      <c r="I34" s="776"/>
      <c r="J34" s="776"/>
      <c r="K34" s="777"/>
      <c r="L34" s="775" t="s">
        <v>241</v>
      </c>
      <c r="M34" s="776"/>
      <c r="N34" s="776"/>
      <c r="O34" s="776"/>
      <c r="P34" s="776"/>
      <c r="Q34" s="776"/>
      <c r="R34" s="777"/>
    </row>
    <row r="35" spans="2:18" s="23" customFormat="1" ht="45" customHeight="1" thickBot="1">
      <c r="B35" s="788"/>
      <c r="C35" s="121" t="s">
        <v>89</v>
      </c>
      <c r="D35" s="127" t="s">
        <v>189</v>
      </c>
      <c r="E35" s="45" t="s">
        <v>81</v>
      </c>
      <c r="F35" s="128" t="s">
        <v>193</v>
      </c>
      <c r="G35" s="141" t="s">
        <v>454</v>
      </c>
      <c r="H35" s="133" t="s">
        <v>460</v>
      </c>
      <c r="I35" s="129" t="s">
        <v>197</v>
      </c>
      <c r="J35" s="501" t="s">
        <v>121</v>
      </c>
      <c r="K35" s="129" t="s">
        <v>194</v>
      </c>
      <c r="L35" s="45" t="s">
        <v>81</v>
      </c>
      <c r="M35" s="128" t="s">
        <v>193</v>
      </c>
      <c r="N35" s="141" t="s">
        <v>454</v>
      </c>
      <c r="O35" s="133" t="s">
        <v>460</v>
      </c>
      <c r="P35" s="129" t="s">
        <v>197</v>
      </c>
      <c r="Q35" s="501" t="s">
        <v>121</v>
      </c>
      <c r="R35" s="129" t="s">
        <v>194</v>
      </c>
    </row>
    <row r="36" spans="2:18" s="23" customFormat="1" ht="26.25" customHeight="1" thickBot="1">
      <c r="B36" s="848"/>
      <c r="C36" s="851"/>
      <c r="D36" s="854"/>
      <c r="E36" s="804"/>
      <c r="F36" s="797"/>
      <c r="G36" s="800" t="str">
        <f>IF(ISERROR(F36/$N$13),"",ROUNDDOWN(F36/$N$13,1))</f>
        <v/>
      </c>
      <c r="H36" s="845"/>
      <c r="I36" s="482"/>
      <c r="J36" s="857"/>
      <c r="K36" s="807"/>
      <c r="L36" s="804"/>
      <c r="M36" s="797"/>
      <c r="N36" s="800" t="str">
        <f>IF(ISERROR(M36/$N$13),"",ROUNDDOWN(M36/$N$13,1))</f>
        <v/>
      </c>
      <c r="O36" s="794"/>
      <c r="P36" s="482"/>
      <c r="Q36" s="804"/>
      <c r="R36" s="807"/>
    </row>
    <row r="37" spans="2:18" s="23" customFormat="1" ht="26.25" customHeight="1" thickBot="1">
      <c r="B37" s="849"/>
      <c r="C37" s="852"/>
      <c r="D37" s="855"/>
      <c r="E37" s="805"/>
      <c r="F37" s="798"/>
      <c r="G37" s="801"/>
      <c r="H37" s="846"/>
      <c r="I37" s="483"/>
      <c r="J37" s="858"/>
      <c r="K37" s="808"/>
      <c r="L37" s="805"/>
      <c r="M37" s="798"/>
      <c r="N37" s="801"/>
      <c r="O37" s="795"/>
      <c r="P37" s="483"/>
      <c r="Q37" s="805"/>
      <c r="R37" s="808"/>
    </row>
    <row r="38" spans="2:18" s="23" customFormat="1" ht="26.25" customHeight="1" thickBot="1">
      <c r="B38" s="850"/>
      <c r="C38" s="853"/>
      <c r="D38" s="856"/>
      <c r="E38" s="806"/>
      <c r="F38" s="799"/>
      <c r="G38" s="802"/>
      <c r="H38" s="847"/>
      <c r="I38" s="484"/>
      <c r="J38" s="859"/>
      <c r="K38" s="487"/>
      <c r="L38" s="806"/>
      <c r="M38" s="799"/>
      <c r="N38" s="802"/>
      <c r="O38" s="796"/>
      <c r="P38" s="484"/>
      <c r="Q38" s="806"/>
      <c r="R38" s="487"/>
    </row>
    <row r="39" spans="2:18" s="6" customFormat="1" ht="23.25" customHeight="1" thickBot="1">
      <c r="B39" s="10"/>
      <c r="I39" s="474" t="s">
        <v>444</v>
      </c>
      <c r="J39" s="471"/>
      <c r="K39" s="477" t="s">
        <v>443</v>
      </c>
      <c r="P39" s="474" t="s">
        <v>444</v>
      </c>
      <c r="Q39" s="471"/>
      <c r="R39" s="477" t="s">
        <v>443</v>
      </c>
    </row>
    <row r="40" spans="2:18" s="6" customFormat="1" ht="15" customHeight="1" thickBot="1">
      <c r="B40" s="46"/>
      <c r="C40" s="6" t="s">
        <v>419</v>
      </c>
    </row>
    <row r="41" spans="2:18" s="6" customFormat="1">
      <c r="B41" s="10"/>
    </row>
    <row r="42" spans="2:18" s="6" customFormat="1"/>
    <row r="43" spans="2:18" s="23" customFormat="1" ht="45" customHeight="1">
      <c r="B43" s="775" t="s">
        <v>201</v>
      </c>
      <c r="C43" s="776"/>
      <c r="D43" s="776"/>
      <c r="E43" s="776"/>
      <c r="F43" s="777"/>
      <c r="G43" s="45" t="s">
        <v>436</v>
      </c>
      <c r="H43" s="45" t="s">
        <v>437</v>
      </c>
      <c r="I43" s="45" t="s">
        <v>438</v>
      </c>
      <c r="J43" s="775" t="s">
        <v>103</v>
      </c>
      <c r="K43" s="776"/>
      <c r="L43" s="777"/>
      <c r="M43" s="775" t="s">
        <v>104</v>
      </c>
      <c r="N43" s="776"/>
      <c r="O43" s="777"/>
      <c r="P43" s="775" t="s">
        <v>202</v>
      </c>
      <c r="Q43" s="776"/>
      <c r="R43" s="777"/>
    </row>
    <row r="44" spans="2:18" s="23" customFormat="1" ht="45" customHeight="1" thickBot="1">
      <c r="B44" s="129" t="s">
        <v>242</v>
      </c>
      <c r="C44" s="129" t="s">
        <v>92</v>
      </c>
      <c r="D44" s="129" t="s">
        <v>429</v>
      </c>
      <c r="E44" s="130" t="s">
        <v>430</v>
      </c>
      <c r="F44" s="45" t="s">
        <v>431</v>
      </c>
      <c r="G44" s="45" t="s">
        <v>198</v>
      </c>
      <c r="H44" s="45" t="s">
        <v>198</v>
      </c>
      <c r="I44" s="45" t="s">
        <v>198</v>
      </c>
      <c r="J44" s="45" t="s">
        <v>93</v>
      </c>
      <c r="K44" s="128" t="s">
        <v>100</v>
      </c>
      <c r="L44" s="128" t="s">
        <v>435</v>
      </c>
      <c r="M44" s="45" t="s">
        <v>99</v>
      </c>
      <c r="N44" s="128" t="s">
        <v>100</v>
      </c>
      <c r="O44" s="128" t="s">
        <v>435</v>
      </c>
      <c r="P44" s="129" t="s">
        <v>203</v>
      </c>
      <c r="Q44" s="129" t="s">
        <v>204</v>
      </c>
      <c r="R44" s="129" t="s">
        <v>205</v>
      </c>
    </row>
    <row r="45" spans="2:18" s="23" customFormat="1" ht="78" customHeight="1" thickBot="1">
      <c r="B45" s="660"/>
      <c r="C45" s="301"/>
      <c r="D45" s="301"/>
      <c r="E45" s="310"/>
      <c r="F45" s="301"/>
      <c r="G45" s="311"/>
      <c r="H45" s="311"/>
      <c r="I45" s="311"/>
      <c r="J45" s="311"/>
      <c r="K45" s="312"/>
      <c r="L45" s="313"/>
      <c r="M45" s="311"/>
      <c r="N45" s="312"/>
      <c r="O45" s="313"/>
      <c r="P45" s="311"/>
      <c r="Q45" s="311"/>
      <c r="R45" s="311"/>
    </row>
    <row r="46" spans="2:18" s="6" customFormat="1" ht="13.5" customHeight="1">
      <c r="B46" s="10"/>
    </row>
    <row r="47" spans="2:18" s="6" customFormat="1" ht="13.5" customHeight="1">
      <c r="B47" s="10"/>
    </row>
    <row r="49" spans="2:18" s="6" customFormat="1" ht="13.5" customHeight="1">
      <c r="B49" s="10"/>
    </row>
    <row r="50" spans="2:18" s="6" customFormat="1" ht="17.25">
      <c r="B50" s="160" t="s">
        <v>235</v>
      </c>
    </row>
    <row r="51" spans="2:18" s="23" customFormat="1" ht="45" customHeight="1">
      <c r="B51" s="733" t="s">
        <v>56</v>
      </c>
      <c r="C51" s="770" t="s">
        <v>461</v>
      </c>
      <c r="D51" s="733" t="s">
        <v>213</v>
      </c>
      <c r="E51" s="124" t="s">
        <v>106</v>
      </c>
      <c r="F51" s="789" t="s">
        <v>211</v>
      </c>
      <c r="G51" s="790"/>
      <c r="H51" s="790"/>
      <c r="I51" s="789" t="s">
        <v>212</v>
      </c>
      <c r="J51" s="790"/>
      <c r="K51" s="790"/>
      <c r="L51" s="791"/>
      <c r="M51" s="789" t="s">
        <v>62</v>
      </c>
      <c r="N51" s="791"/>
      <c r="O51" s="789" t="s">
        <v>63</v>
      </c>
      <c r="P51" s="790"/>
      <c r="Q51" s="790"/>
      <c r="R51" s="791"/>
    </row>
    <row r="52" spans="2:18" s="23" customFormat="1" ht="45" customHeight="1" thickBot="1">
      <c r="B52" s="43" t="s">
        <v>84</v>
      </c>
      <c r="C52" s="771"/>
      <c r="D52" s="131" t="s">
        <v>134</v>
      </c>
      <c r="E52" s="24" t="s">
        <v>107</v>
      </c>
      <c r="F52" s="143" t="s">
        <v>216</v>
      </c>
      <c r="G52" s="134" t="s">
        <v>217</v>
      </c>
      <c r="H52" s="118" t="s">
        <v>218</v>
      </c>
      <c r="I52" s="142" t="s">
        <v>216</v>
      </c>
      <c r="J52" s="137" t="s">
        <v>219</v>
      </c>
      <c r="K52" s="136" t="s">
        <v>220</v>
      </c>
      <c r="L52" s="136" t="s">
        <v>367</v>
      </c>
      <c r="M52" s="47" t="s">
        <v>85</v>
      </c>
      <c r="N52" s="47" t="s">
        <v>87</v>
      </c>
      <c r="O52" s="24" t="s">
        <v>85</v>
      </c>
      <c r="P52" s="44" t="s">
        <v>167</v>
      </c>
      <c r="Q52" s="44" t="s">
        <v>108</v>
      </c>
      <c r="R52" s="24" t="s">
        <v>86</v>
      </c>
    </row>
    <row r="53" spans="2:18" s="23" customFormat="1" ht="78.75" customHeight="1" thickBot="1">
      <c r="B53" s="307" t="s">
        <v>529</v>
      </c>
      <c r="C53" s="314"/>
      <c r="D53" s="315"/>
      <c r="E53" s="299"/>
      <c r="F53" s="653">
        <f>SUM(G53:H53)</f>
        <v>0</v>
      </c>
      <c r="G53" s="652"/>
      <c r="H53" s="456"/>
      <c r="I53" s="653">
        <f>SUM(J53:L53)</f>
        <v>0</v>
      </c>
      <c r="J53" s="661"/>
      <c r="K53" s="456"/>
      <c r="L53" s="657"/>
      <c r="M53" s="306"/>
      <c r="N53" s="306"/>
      <c r="O53" s="299"/>
      <c r="P53" s="303"/>
      <c r="Q53" s="299"/>
      <c r="R53" s="304"/>
    </row>
    <row r="54" spans="2:18" s="6" customFormat="1" ht="13.5" customHeight="1">
      <c r="B54" s="162"/>
      <c r="C54" s="730" t="s">
        <v>522</v>
      </c>
      <c r="D54" s="730"/>
      <c r="E54" s="162"/>
    </row>
    <row r="55" spans="2:18" s="6" customFormat="1" ht="13.5" customHeight="1">
      <c r="B55" s="23"/>
      <c r="C55" s="23"/>
      <c r="D55" s="835"/>
      <c r="E55" s="835"/>
      <c r="F55" s="835"/>
    </row>
    <row r="56" spans="2:18" s="6" customFormat="1" ht="13.5" customHeight="1">
      <c r="B56" s="23"/>
      <c r="C56" s="23"/>
      <c r="D56" s="23"/>
      <c r="E56" s="23"/>
    </row>
    <row r="57" spans="2:18" s="6" customFormat="1" ht="13.5" customHeight="1">
      <c r="B57" s="23"/>
      <c r="C57" s="23"/>
      <c r="D57" s="23"/>
      <c r="E57" s="23"/>
    </row>
    <row r="58" spans="2:18" s="6" customFormat="1" ht="13.5" customHeight="1">
      <c r="B58" s="10"/>
    </row>
    <row r="59" spans="2:18" s="6" customFormat="1" ht="13.5" customHeight="1">
      <c r="B59" s="10"/>
    </row>
    <row r="60" spans="2:18" s="6" customFormat="1" ht="17.25">
      <c r="B60" s="160" t="s">
        <v>244</v>
      </c>
    </row>
    <row r="61" spans="2:18" s="23" customFormat="1" ht="45" customHeight="1">
      <c r="B61" s="789" t="s">
        <v>439</v>
      </c>
      <c r="C61" s="791"/>
      <c r="D61" s="789" t="s">
        <v>168</v>
      </c>
      <c r="E61" s="790"/>
      <c r="F61" s="790"/>
      <c r="G61" s="790"/>
      <c r="H61" s="791"/>
      <c r="I61" s="789" t="s">
        <v>30</v>
      </c>
      <c r="J61" s="790"/>
      <c r="K61" s="791"/>
      <c r="L61" s="778" t="s">
        <v>463</v>
      </c>
      <c r="M61" s="789" t="s">
        <v>110</v>
      </c>
      <c r="N61" s="790"/>
      <c r="O61" s="791"/>
    </row>
    <row r="62" spans="2:18" s="23" customFormat="1" ht="48.75" thickBot="1">
      <c r="B62" s="44" t="s">
        <v>66</v>
      </c>
      <c r="C62" s="44" t="s">
        <v>67</v>
      </c>
      <c r="D62" s="1345" t="s">
        <v>501</v>
      </c>
      <c r="E62" s="143" t="s">
        <v>221</v>
      </c>
      <c r="F62" s="825" t="s">
        <v>495</v>
      </c>
      <c r="G62" s="826"/>
      <c r="H62" s="132" t="s">
        <v>269</v>
      </c>
      <c r="I62" s="24" t="s">
        <v>93</v>
      </c>
      <c r="J62" s="124" t="s">
        <v>100</v>
      </c>
      <c r="K62" s="124" t="s">
        <v>435</v>
      </c>
      <c r="L62" s="809"/>
      <c r="M62" s="135" t="s">
        <v>466</v>
      </c>
      <c r="N62" s="24" t="s">
        <v>109</v>
      </c>
      <c r="O62" s="24" t="s">
        <v>38</v>
      </c>
    </row>
    <row r="63" spans="2:18" s="23" customFormat="1" ht="78.75" customHeight="1" thickBot="1">
      <c r="B63" s="307"/>
      <c r="C63" s="307"/>
      <c r="D63" s="1346"/>
      <c r="E63" s="653">
        <f>F63+H63</f>
        <v>0</v>
      </c>
      <c r="F63" s="860"/>
      <c r="G63" s="861"/>
      <c r="H63" s="456"/>
      <c r="I63" s="307"/>
      <c r="J63" s="308"/>
      <c r="K63" s="309"/>
      <c r="L63" s="458"/>
      <c r="M63" s="457"/>
      <c r="N63" s="317"/>
      <c r="O63" s="316"/>
    </row>
    <row r="64" spans="2:18" s="6" customFormat="1">
      <c r="B64" s="10" t="s">
        <v>462</v>
      </c>
      <c r="H64" s="10"/>
      <c r="L64" s="6" t="s">
        <v>464</v>
      </c>
    </row>
    <row r="65" spans="2:35" s="6" customFormat="1">
      <c r="B65" s="10"/>
      <c r="M65" s="488"/>
      <c r="N65" s="488"/>
      <c r="O65" s="642" t="s">
        <v>465</v>
      </c>
      <c r="AH65" s="23"/>
      <c r="AI65" s="23"/>
    </row>
    <row r="66" spans="2:35">
      <c r="L66" s="8"/>
      <c r="M66" s="446"/>
      <c r="N66" s="446"/>
      <c r="AH66" s="23"/>
      <c r="AI66" s="23"/>
    </row>
    <row r="67" spans="2:35">
      <c r="AH67" s="23"/>
      <c r="AI67" s="23"/>
    </row>
    <row r="69" spans="2:35">
      <c r="D69" s="10"/>
    </row>
    <row r="70" spans="2:35" ht="14.25" customHeight="1"/>
    <row r="73" spans="2:35">
      <c r="B73" s="23"/>
    </row>
    <row r="74" spans="2:35">
      <c r="AH74" s="23"/>
      <c r="AI74" s="23"/>
    </row>
    <row r="75" spans="2:35">
      <c r="B75" s="23"/>
      <c r="AH75" s="6"/>
      <c r="AI75" s="6"/>
    </row>
    <row r="85" spans="2:2">
      <c r="B85"/>
    </row>
    <row r="86" spans="2:2">
      <c r="B86"/>
    </row>
    <row r="87" spans="2:2">
      <c r="B87"/>
    </row>
    <row r="88" spans="2:2">
      <c r="B88"/>
    </row>
    <row r="89" spans="2:2">
      <c r="B89"/>
    </row>
    <row r="90" spans="2:2">
      <c r="B90"/>
    </row>
    <row r="91" spans="2:2">
      <c r="B91"/>
    </row>
    <row r="92" spans="2:2">
      <c r="B92"/>
    </row>
    <row r="93" spans="2:2">
      <c r="B93"/>
    </row>
    <row r="94" spans="2:2">
      <c r="B94"/>
    </row>
    <row r="95" spans="2:2">
      <c r="B95"/>
    </row>
    <row r="96" spans="2:2">
      <c r="B96"/>
    </row>
  </sheetData>
  <sheetProtection formatCells="0" formatColumns="0" formatRows="0"/>
  <mergeCells count="94">
    <mergeCell ref="F63:G63"/>
    <mergeCell ref="V5:Y5"/>
    <mergeCell ref="X6:Y6"/>
    <mergeCell ref="X7:Y7"/>
    <mergeCell ref="O51:R51"/>
    <mergeCell ref="O11:O12"/>
    <mergeCell ref="I51:L51"/>
    <mergeCell ref="E34:K34"/>
    <mergeCell ref="O21:O23"/>
    <mergeCell ref="E21:E23"/>
    <mergeCell ref="F21:F23"/>
    <mergeCell ref="G21:G23"/>
    <mergeCell ref="E36:E38"/>
    <mergeCell ref="F36:F38"/>
    <mergeCell ref="M61:O61"/>
    <mergeCell ref="L61:L62"/>
    <mergeCell ref="B21:B23"/>
    <mergeCell ref="C21:C23"/>
    <mergeCell ref="G36:G38"/>
    <mergeCell ref="K36:K37"/>
    <mergeCell ref="H21:H23"/>
    <mergeCell ref="H36:H38"/>
    <mergeCell ref="B36:B38"/>
    <mergeCell ref="C36:C38"/>
    <mergeCell ref="D36:D38"/>
    <mergeCell ref="I21:I23"/>
    <mergeCell ref="J36:J38"/>
    <mergeCell ref="E24:G24"/>
    <mergeCell ref="C51:C52"/>
    <mergeCell ref="D55:F55"/>
    <mergeCell ref="B61:C61"/>
    <mergeCell ref="I61:K61"/>
    <mergeCell ref="D61:H61"/>
    <mergeCell ref="F51:H51"/>
    <mergeCell ref="M51:N51"/>
    <mergeCell ref="F62:G62"/>
    <mergeCell ref="P11:Q11"/>
    <mergeCell ref="B5:B6"/>
    <mergeCell ref="C5:C6"/>
    <mergeCell ref="C34:D34"/>
    <mergeCell ref="D5:F5"/>
    <mergeCell ref="B28:F28"/>
    <mergeCell ref="B19:B20"/>
    <mergeCell ref="C19:D19"/>
    <mergeCell ref="E19:E20"/>
    <mergeCell ref="D11:D12"/>
    <mergeCell ref="G11:G12"/>
    <mergeCell ref="E11:F11"/>
    <mergeCell ref="B24:D24"/>
    <mergeCell ref="D21:D23"/>
    <mergeCell ref="F19:F20"/>
    <mergeCell ref="V1:X1"/>
    <mergeCell ref="J28:L28"/>
    <mergeCell ref="R11:S11"/>
    <mergeCell ref="H5:J5"/>
    <mergeCell ref="K5:K6"/>
    <mergeCell ref="H11:J11"/>
    <mergeCell ref="S1:T1"/>
    <mergeCell ref="M28:O28"/>
    <mergeCell ref="Q21:Q23"/>
    <mergeCell ref="S21:S23"/>
    <mergeCell ref="P21:P23"/>
    <mergeCell ref="P5:P6"/>
    <mergeCell ref="O5:O6"/>
    <mergeCell ref="R5:U5"/>
    <mergeCell ref="Q5:Q6"/>
    <mergeCell ref="T21:T22"/>
    <mergeCell ref="P43:R43"/>
    <mergeCell ref="O36:O38"/>
    <mergeCell ref="M36:M38"/>
    <mergeCell ref="L34:R34"/>
    <mergeCell ref="P28:R28"/>
    <mergeCell ref="N36:N38"/>
    <mergeCell ref="M43:O43"/>
    <mergeCell ref="J31:O31"/>
    <mergeCell ref="Q36:Q38"/>
    <mergeCell ref="R36:R37"/>
    <mergeCell ref="L36:L38"/>
    <mergeCell ref="B11:B12"/>
    <mergeCell ref="C11:C12"/>
    <mergeCell ref="E1:G1"/>
    <mergeCell ref="L5:N5"/>
    <mergeCell ref="J43:L43"/>
    <mergeCell ref="K11:M11"/>
    <mergeCell ref="J21:J23"/>
    <mergeCell ref="L21:L23"/>
    <mergeCell ref="N21:N23"/>
    <mergeCell ref="B43:F43"/>
    <mergeCell ref="B34:B35"/>
    <mergeCell ref="G5:G6"/>
    <mergeCell ref="N11:N12"/>
    <mergeCell ref="G19:M19"/>
    <mergeCell ref="N19:T19"/>
    <mergeCell ref="M21:M22"/>
  </mergeCells>
  <phoneticPr fontId="2"/>
  <conditionalFormatting sqref="E63">
    <cfRule type="cellIs" dxfId="29" priority="3" stopIfTrue="1" operator="lessThan">
      <formula>1</formula>
    </cfRule>
  </conditionalFormatting>
  <dataValidations count="20">
    <dataValidation type="whole" allowBlank="1" showInputMessage="1" showErrorMessage="1" error="就職支援時間は１２時間以上２４時間以下で設定してください" sqref="G13">
      <formula1>12</formula1>
      <formula2>24</formula2>
    </dataValidation>
    <dataValidation type="whole" allowBlank="1" showInputMessage="1" showErrorMessage="1" error="１時限あたりの時間数は４５分以上６０分以下で設定してください" sqref="J13">
      <formula1>45</formula1>
      <formula2>60</formula2>
    </dataValidation>
    <dataValidation type="whole" allowBlank="1" showInputMessage="1" showErrorMessage="1" error="受入可能定員は１０人以上３０人以下で設定してください" sqref="N13">
      <formula1>10</formula1>
      <formula2>30</formula2>
    </dataValidation>
    <dataValidation allowBlank="1" showInputMessage="1" showErrorMessage="1" prompt="ホームページの写し等資格の概要がわかる書類を添付してください" sqref="M53:R53"/>
    <dataValidation allowBlank="1" showInputMessage="1" showErrorMessage="1" prompt="確認できるような教室写真を添付してください" sqref="G30:I30 G45:I45"/>
    <dataValidation allowBlank="1" showInputMessage="1" showErrorMessage="1" prompt="施設の外観の写真を添付してください" sqref="G7 K7"/>
    <dataValidation type="list" allowBlank="1" showInputMessage="1" showErrorMessage="1" sqref="P13:Q13">
      <formula1>"可,不可"</formula1>
    </dataValidation>
    <dataValidation type="list" allowBlank="1" showInputMessage="1" showErrorMessage="1" sqref="L63 R13:S13 F21 V7">
      <formula1>"有,無"</formula1>
    </dataValidation>
    <dataValidation type="list" allowBlank="1" showInputMessage="1" showErrorMessage="1" sqref="K63 L45 O45 L30 O30">
      <formula1>"○"</formula1>
    </dataValidation>
    <dataValidation type="list" allowBlank="1" showInputMessage="1" showErrorMessage="1" prompt="ある場合は写真を添付してください" sqref="I63:J63 J45:K45 M45:N45 J30:K30 M30:N30">
      <formula1>"○"</formula1>
    </dataValidation>
    <dataValidation type="list" allowBlank="1" showInputMessage="1" showErrorMessage="1" prompt="職業紹介権がある場合は、許可証の写しを添付してください" sqref="B63:C63">
      <formula1>"○"</formula1>
    </dataValidation>
    <dataValidation type="list" allowBlank="1" showInputMessage="1" showErrorMessage="1" sqref="M63">
      <formula1>"常時開放,時間限定"</formula1>
    </dataValidation>
    <dataValidation type="textLength" operator="lessThanOrEqual" allowBlank="1" showInputMessage="1" showErrorMessage="1" error="訓練科名は２０文字以内で設定してください。" sqref="C53">
      <formula1>20</formula1>
    </dataValidation>
    <dataValidation type="list" allowBlank="1" showInputMessage="1" showErrorMessage="1" prompt="確認できるような教室写真を添付してください" sqref="L21:L23 S21:S23 J36:J38 Q36:Q38">
      <formula1>"折りたたみパイプ椅子,パイプ椅子,OAチェア（4本脚・5本脚）,その他"</formula1>
    </dataValidation>
    <dataValidation type="list" allowBlank="1" showInputMessage="1" showErrorMessage="1" prompt="確認できるような教室写真を添付してください" sqref="H36:H38 O36:O38 J21:J23 Q21:Q23">
      <formula1>"1,2,3,4,5"</formula1>
    </dataValidation>
    <dataValidation allowBlank="1" sqref="D63"/>
    <dataValidation type="list" allowBlank="1" showInputMessage="1" showErrorMessage="1" prompt="確認できるような教室写真を添付してください" sqref="C30 C45">
      <formula1>"デスクトップ型,ノート型"</formula1>
    </dataValidation>
    <dataValidation type="custom" allowBlank="1" showInputMessage="1" error="学科と実技の合計が３００時間以上になるよう設定してください。" prompt="学科時間と実技時間の合計が180時間以上になるように設定してください" sqref="F13">
      <formula1>SUM($F13:$G13)&gt;=180</formula1>
    </dataValidation>
    <dataValidation type="custom" allowBlank="1" showInputMessage="1" error="学科と実技の合計が３００時間以上になるよう設定してください。" prompt="学科時間と実技時間の合計が180時間以上になるように設定してください" sqref="E13">
      <formula1>SUM($F13:$G13)&gt;=180</formula1>
    </dataValidation>
    <dataValidation type="whole" operator="lessThanOrEqual" allowBlank="1" showInputMessage="1" showErrorMessage="1" error="見積金額は50,000円以下で設定してください" sqref="B13:C13">
      <formula1>50000</formula1>
    </dataValidation>
  </dataValidations>
  <pageMargins left="0.39370078740157483" right="0.39370078740157483" top="0.59055118110236227" bottom="0.59055118110236227" header="0.39370078740157483" footer="0.31496062992125984"/>
  <pageSetup paperSize="9" scale="35" orientation="portrait" horizontalDpi="300" r:id="rId1"/>
  <headerFooter alignWithMargins="0">
    <oddHeader>&amp;R&amp;10&amp;F</oddHeader>
  </headerFooter>
  <cellWatches>
    <cellWatch r="F13"/>
  </cellWatche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2"/>
    <pageSetUpPr fitToPage="1"/>
  </sheetPr>
  <dimension ref="A1:R57"/>
  <sheetViews>
    <sheetView view="pageBreakPreview" topLeftCell="A34" zoomScale="60" zoomScaleNormal="85" workbookViewId="0">
      <selection activeCell="K44" sqref="K44"/>
    </sheetView>
  </sheetViews>
  <sheetFormatPr defaultRowHeight="13.5"/>
  <cols>
    <col min="1" max="1" width="4.625" style="371" customWidth="1"/>
    <col min="2" max="2" width="3.375" style="371" bestFit="1" customWidth="1"/>
    <col min="3" max="3" width="27.625" style="383" customWidth="1"/>
    <col min="4" max="4" width="5.75" style="371" customWidth="1"/>
    <col min="5" max="5" width="4.625" style="371" customWidth="1"/>
    <col min="6" max="6" width="3.375" style="371" bestFit="1" customWidth="1"/>
    <col min="7" max="7" width="27.625" style="383" customWidth="1"/>
    <col min="8" max="8" width="5.75" style="371" customWidth="1"/>
    <col min="9" max="9" width="4.625" style="371" customWidth="1"/>
    <col min="10" max="10" width="3.375" style="371" bestFit="1" customWidth="1"/>
    <col min="11" max="11" width="27.625" style="383" customWidth="1"/>
    <col min="12" max="12" width="5.75" style="371" customWidth="1"/>
    <col min="13" max="13" width="5" style="371" bestFit="1" customWidth="1"/>
    <col min="14" max="14" width="5.625" style="371" bestFit="1" customWidth="1"/>
    <col min="15" max="15" width="9" style="371"/>
    <col min="16" max="16" width="9" style="371" customWidth="1"/>
    <col min="17" max="18" width="9.125" style="371" customWidth="1"/>
    <col min="19" max="21" width="9" style="371" customWidth="1"/>
    <col min="22" max="16384" width="9" style="371"/>
  </cols>
  <sheetData>
    <row r="1" spans="1:18" ht="17.25">
      <c r="A1" s="368" t="s">
        <v>528</v>
      </c>
      <c r="B1" s="368"/>
      <c r="C1" s="369"/>
      <c r="D1" s="368"/>
      <c r="E1" s="368"/>
      <c r="F1" s="368"/>
      <c r="G1" s="369"/>
      <c r="H1" s="368"/>
      <c r="I1" s="370">
        <v>9</v>
      </c>
      <c r="J1" s="368"/>
      <c r="K1" s="369" t="s">
        <v>35</v>
      </c>
      <c r="L1" s="368"/>
    </row>
    <row r="2" spans="1:18" ht="9.75" customHeight="1">
      <c r="A2" s="372"/>
      <c r="B2" s="372"/>
      <c r="C2" s="373"/>
      <c r="D2" s="372"/>
      <c r="E2" s="372"/>
      <c r="F2" s="372"/>
      <c r="G2" s="373"/>
      <c r="H2" s="372"/>
      <c r="I2" s="372"/>
      <c r="J2" s="372"/>
      <c r="K2" s="373"/>
      <c r="L2" s="372"/>
    </row>
    <row r="3" spans="1:18" ht="15" customHeight="1">
      <c r="A3" s="372"/>
      <c r="B3" s="372"/>
      <c r="C3" s="373"/>
      <c r="D3" s="372"/>
      <c r="E3" s="372"/>
      <c r="F3" s="372"/>
      <c r="G3" s="373"/>
      <c r="H3" s="1285" t="s">
        <v>275</v>
      </c>
      <c r="I3" s="1285"/>
      <c r="J3" s="1285"/>
      <c r="K3" s="1286">
        <f>入力表!C53</f>
        <v>0</v>
      </c>
      <c r="L3" s="1286"/>
      <c r="M3" s="1286"/>
      <c r="N3" s="1286"/>
    </row>
    <row r="4" spans="1:18" ht="15" customHeight="1">
      <c r="A4" s="372"/>
      <c r="B4" s="372"/>
      <c r="C4" s="373"/>
      <c r="D4" s="372"/>
      <c r="E4" s="372"/>
      <c r="F4" s="372"/>
      <c r="G4" s="373"/>
      <c r="H4" s="1285" t="s">
        <v>31</v>
      </c>
      <c r="I4" s="1285"/>
      <c r="J4" s="1285"/>
      <c r="K4" s="1286">
        <f>入力表!G7</f>
        <v>0</v>
      </c>
      <c r="L4" s="1286"/>
      <c r="M4" s="1286"/>
      <c r="N4" s="1286"/>
    </row>
    <row r="5" spans="1:18" s="375" customFormat="1">
      <c r="A5" s="374" t="s">
        <v>499</v>
      </c>
      <c r="B5" s="375" t="s">
        <v>440</v>
      </c>
      <c r="C5" s="596"/>
      <c r="D5" s="376"/>
      <c r="E5" s="374"/>
      <c r="G5" s="596"/>
      <c r="H5" s="376"/>
      <c r="I5" s="376"/>
      <c r="J5" s="597"/>
      <c r="K5" s="377" t="s">
        <v>24</v>
      </c>
      <c r="L5" s="378">
        <f>入力表!E$13</f>
        <v>0</v>
      </c>
    </row>
    <row r="6" spans="1:18" s="375" customFormat="1">
      <c r="A6" s="374" t="s">
        <v>524</v>
      </c>
      <c r="B6" s="744" t="s">
        <v>526</v>
      </c>
      <c r="C6" s="596"/>
      <c r="D6" s="376"/>
      <c r="E6" s="374"/>
      <c r="G6" s="596"/>
      <c r="H6" s="376"/>
      <c r="I6" s="376"/>
      <c r="J6" s="597"/>
      <c r="K6" s="377" t="s">
        <v>25</v>
      </c>
      <c r="L6" s="378">
        <f>入力表!F$13</f>
        <v>0</v>
      </c>
    </row>
    <row r="7" spans="1:18" s="375" customFormat="1">
      <c r="A7" s="374"/>
      <c r="B7" s="1287"/>
      <c r="C7" s="1287"/>
      <c r="D7" s="1287"/>
      <c r="E7" s="1287"/>
      <c r="F7" s="1287"/>
      <c r="G7" s="1287"/>
      <c r="H7" s="1287"/>
      <c r="I7" s="1287"/>
      <c r="J7" s="1287"/>
      <c r="K7" s="377" t="s">
        <v>78</v>
      </c>
      <c r="L7" s="378">
        <f>入力表!G$13</f>
        <v>0</v>
      </c>
    </row>
    <row r="8" spans="1:18" s="375" customFormat="1">
      <c r="A8" s="379" t="s">
        <v>499</v>
      </c>
      <c r="B8" s="380" t="s">
        <v>77</v>
      </c>
      <c r="C8" s="381"/>
      <c r="D8" s="376"/>
      <c r="E8" s="374"/>
      <c r="F8" s="376"/>
      <c r="G8" s="596"/>
      <c r="H8" s="376"/>
      <c r="I8" s="374"/>
      <c r="J8" s="597"/>
      <c r="K8" s="377" t="s">
        <v>273</v>
      </c>
      <c r="L8" s="378">
        <v>6</v>
      </c>
    </row>
    <row r="9" spans="1:18" s="375" customFormat="1">
      <c r="A9" s="379" t="s">
        <v>499</v>
      </c>
      <c r="B9" s="380" t="s">
        <v>331</v>
      </c>
      <c r="C9" s="381"/>
      <c r="D9" s="376"/>
      <c r="E9" s="374"/>
      <c r="F9" s="376"/>
      <c r="G9" s="596"/>
      <c r="H9" s="376"/>
      <c r="I9" s="374"/>
      <c r="J9" s="597"/>
      <c r="K9" s="377"/>
      <c r="L9" s="382"/>
    </row>
    <row r="10" spans="1:18" ht="11.25" customHeight="1" thickBot="1">
      <c r="A10" s="372"/>
      <c r="B10" s="372"/>
      <c r="C10" s="373"/>
      <c r="D10" s="372"/>
      <c r="E10" s="372"/>
      <c r="F10" s="372"/>
      <c r="G10" s="373"/>
      <c r="H10" s="372"/>
      <c r="I10" s="372"/>
      <c r="J10" s="372"/>
      <c r="K10" s="373"/>
      <c r="L10" s="372"/>
    </row>
    <row r="11" spans="1:18" ht="27" customHeight="1" thickTop="1" thickBot="1">
      <c r="A11" s="1291">
        <f>A12</f>
        <v>43344</v>
      </c>
      <c r="B11" s="1292"/>
      <c r="C11" s="1293"/>
      <c r="D11" s="459" t="s">
        <v>72</v>
      </c>
      <c r="E11" s="1291">
        <f>E13</f>
        <v>43375</v>
      </c>
      <c r="F11" s="1292"/>
      <c r="G11" s="1293"/>
      <c r="H11" s="460" t="s">
        <v>72</v>
      </c>
      <c r="I11" s="1291">
        <f>I12</f>
        <v>43405</v>
      </c>
      <c r="J11" s="1292"/>
      <c r="K11" s="1293"/>
      <c r="L11" s="459" t="s">
        <v>72</v>
      </c>
      <c r="Q11" s="631"/>
      <c r="R11" s="617"/>
    </row>
    <row r="12" spans="1:18" s="383" customFormat="1" ht="27" customHeight="1" thickTop="1">
      <c r="A12" s="758">
        <v>43344</v>
      </c>
      <c r="B12" s="630">
        <f t="shared" ref="B12:B41" si="0">WEEKDAY(A12)</f>
        <v>7</v>
      </c>
      <c r="C12" s="759"/>
      <c r="D12" s="760"/>
      <c r="E12" s="469">
        <f>A41+1</f>
        <v>43374</v>
      </c>
      <c r="F12" s="630">
        <f t="shared" ref="F12:F40" si="1">WEEKDAY(E12)</f>
        <v>2</v>
      </c>
      <c r="G12" s="413"/>
      <c r="H12" s="468"/>
      <c r="I12" s="465">
        <f>E42+1</f>
        <v>43405</v>
      </c>
      <c r="J12" s="640">
        <f>WEEKDAY(I12)</f>
        <v>5</v>
      </c>
      <c r="K12" s="461"/>
      <c r="L12" s="467"/>
      <c r="Q12" s="629"/>
      <c r="R12" s="616"/>
    </row>
    <row r="13" spans="1:18" s="383" customFormat="1" ht="27" customHeight="1">
      <c r="A13" s="464">
        <f t="shared" ref="A13:A41" si="2">A12+1</f>
        <v>43345</v>
      </c>
      <c r="B13" s="601">
        <f t="shared" si="0"/>
        <v>1</v>
      </c>
      <c r="C13" s="615"/>
      <c r="D13" s="447"/>
      <c r="E13" s="605">
        <f>E12+1</f>
        <v>43375</v>
      </c>
      <c r="F13" s="604">
        <f t="shared" si="1"/>
        <v>3</v>
      </c>
      <c r="G13" s="755"/>
      <c r="H13" s="447"/>
      <c r="I13" s="466">
        <f>I12+1</f>
        <v>43406</v>
      </c>
      <c r="J13" s="640">
        <f>WEEKDAY(I13)</f>
        <v>6</v>
      </c>
      <c r="K13" s="417"/>
      <c r="L13" s="462"/>
      <c r="Q13" s="617"/>
      <c r="R13" s="616"/>
    </row>
    <row r="14" spans="1:18" s="383" customFormat="1" ht="27" customHeight="1">
      <c r="A14" s="762">
        <f t="shared" si="2"/>
        <v>43346</v>
      </c>
      <c r="B14" s="763">
        <f t="shared" si="0"/>
        <v>2</v>
      </c>
      <c r="C14" s="764" t="s">
        <v>441</v>
      </c>
      <c r="D14" s="765">
        <v>3</v>
      </c>
      <c r="E14" s="605">
        <f>E13+1</f>
        <v>43376</v>
      </c>
      <c r="F14" s="604">
        <f t="shared" si="1"/>
        <v>4</v>
      </c>
      <c r="G14" s="755"/>
      <c r="H14" s="447"/>
      <c r="I14" s="624">
        <f>I13+1</f>
        <v>43407</v>
      </c>
      <c r="J14" s="641">
        <f t="shared" ref="J14:J40" si="3">WEEKDAY(I14)</f>
        <v>7</v>
      </c>
      <c r="K14" s="622"/>
      <c r="L14" s="621"/>
      <c r="Q14" s="617"/>
      <c r="R14" s="616"/>
    </row>
    <row r="15" spans="1:18" s="383" customFormat="1" ht="27" customHeight="1">
      <c r="A15" s="464">
        <f t="shared" si="2"/>
        <v>43347</v>
      </c>
      <c r="B15" s="601">
        <f t="shared" si="0"/>
        <v>3</v>
      </c>
      <c r="C15" s="757"/>
      <c r="D15" s="447"/>
      <c r="E15" s="605">
        <f t="shared" ref="E15:E40" si="4">E14+1</f>
        <v>43377</v>
      </c>
      <c r="F15" s="604">
        <f t="shared" si="1"/>
        <v>5</v>
      </c>
      <c r="G15" s="755"/>
      <c r="H15" s="447"/>
      <c r="I15" s="466">
        <f t="shared" ref="I15:I40" si="5">I14+1</f>
        <v>43408</v>
      </c>
      <c r="J15" s="640">
        <f t="shared" si="3"/>
        <v>1</v>
      </c>
      <c r="K15" s="417"/>
      <c r="L15" s="462"/>
      <c r="Q15" s="617"/>
      <c r="R15" s="616"/>
    </row>
    <row r="16" spans="1:18" s="383" customFormat="1" ht="27" customHeight="1">
      <c r="A16" s="464">
        <f t="shared" si="2"/>
        <v>43348</v>
      </c>
      <c r="B16" s="601">
        <f t="shared" si="0"/>
        <v>4</v>
      </c>
      <c r="C16" s="411"/>
      <c r="D16" s="447"/>
      <c r="E16" s="605">
        <f t="shared" si="4"/>
        <v>43378</v>
      </c>
      <c r="F16" s="604">
        <f t="shared" si="1"/>
        <v>6</v>
      </c>
      <c r="G16" s="755"/>
      <c r="H16" s="447"/>
      <c r="I16" s="620">
        <f t="shared" si="5"/>
        <v>43409</v>
      </c>
      <c r="J16" s="640">
        <f t="shared" si="3"/>
        <v>2</v>
      </c>
      <c r="K16" s="417"/>
      <c r="L16" s="462"/>
      <c r="Q16" s="617"/>
      <c r="R16" s="616"/>
    </row>
    <row r="17" spans="1:18" s="383" customFormat="1" ht="27" customHeight="1">
      <c r="A17" s="611">
        <f t="shared" si="2"/>
        <v>43349</v>
      </c>
      <c r="B17" s="610">
        <f t="shared" si="0"/>
        <v>5</v>
      </c>
      <c r="C17" s="412"/>
      <c r="D17" s="609"/>
      <c r="E17" s="605">
        <f t="shared" si="4"/>
        <v>43379</v>
      </c>
      <c r="F17" s="604">
        <f t="shared" si="1"/>
        <v>7</v>
      </c>
      <c r="G17" s="755"/>
      <c r="H17" s="447"/>
      <c r="I17" s="466">
        <f t="shared" si="5"/>
        <v>43410</v>
      </c>
      <c r="J17" s="640">
        <f t="shared" si="3"/>
        <v>3</v>
      </c>
      <c r="K17" s="417"/>
      <c r="L17" s="462"/>
      <c r="Q17" s="617"/>
      <c r="R17" s="616"/>
    </row>
    <row r="18" spans="1:18" s="383" customFormat="1" ht="27" customHeight="1">
      <c r="A18" s="464">
        <f t="shared" si="2"/>
        <v>43350</v>
      </c>
      <c r="B18" s="601">
        <f t="shared" si="0"/>
        <v>6</v>
      </c>
      <c r="C18" s="411"/>
      <c r="D18" s="447"/>
      <c r="E18" s="605">
        <f t="shared" si="4"/>
        <v>43380</v>
      </c>
      <c r="F18" s="604">
        <f t="shared" si="1"/>
        <v>1</v>
      </c>
      <c r="G18" s="417"/>
      <c r="H18" s="447"/>
      <c r="I18" s="620">
        <f t="shared" si="5"/>
        <v>43411</v>
      </c>
      <c r="J18" s="640">
        <f t="shared" si="3"/>
        <v>4</v>
      </c>
      <c r="K18" s="417"/>
      <c r="L18" s="462"/>
      <c r="Q18" s="617"/>
      <c r="R18" s="616"/>
    </row>
    <row r="19" spans="1:18" s="383" customFormat="1" ht="27" customHeight="1">
      <c r="A19" s="611">
        <f t="shared" si="2"/>
        <v>43351</v>
      </c>
      <c r="B19" s="610">
        <f t="shared" si="0"/>
        <v>7</v>
      </c>
      <c r="C19" s="412"/>
      <c r="D19" s="609"/>
      <c r="E19" s="636">
        <f t="shared" si="4"/>
        <v>43381</v>
      </c>
      <c r="F19" s="623">
        <f t="shared" si="1"/>
        <v>2</v>
      </c>
      <c r="G19" s="622"/>
      <c r="H19" s="625"/>
      <c r="I19" s="466">
        <f t="shared" si="5"/>
        <v>43412</v>
      </c>
      <c r="J19" s="640">
        <f t="shared" si="3"/>
        <v>5</v>
      </c>
      <c r="K19" s="417"/>
      <c r="L19" s="462"/>
      <c r="Q19" s="617"/>
      <c r="R19" s="616"/>
    </row>
    <row r="20" spans="1:18" s="383" customFormat="1" ht="27" customHeight="1">
      <c r="A20" s="464">
        <f t="shared" si="2"/>
        <v>43352</v>
      </c>
      <c r="B20" s="601">
        <f t="shared" si="0"/>
        <v>1</v>
      </c>
      <c r="C20" s="411"/>
      <c r="D20" s="447"/>
      <c r="E20" s="605">
        <f t="shared" si="4"/>
        <v>43382</v>
      </c>
      <c r="F20" s="604">
        <f t="shared" si="1"/>
        <v>3</v>
      </c>
      <c r="G20" s="615"/>
      <c r="H20" s="609"/>
      <c r="I20" s="620">
        <f t="shared" si="5"/>
        <v>43413</v>
      </c>
      <c r="J20" s="640">
        <f t="shared" si="3"/>
        <v>6</v>
      </c>
      <c r="K20" s="755"/>
      <c r="L20" s="462"/>
      <c r="Q20" s="617"/>
      <c r="R20" s="616"/>
    </row>
    <row r="21" spans="1:18" s="383" customFormat="1" ht="27" customHeight="1">
      <c r="A21" s="464">
        <f t="shared" si="2"/>
        <v>43353</v>
      </c>
      <c r="B21" s="601">
        <f t="shared" si="0"/>
        <v>2</v>
      </c>
      <c r="C21" s="411"/>
      <c r="D21" s="447"/>
      <c r="E21" s="605">
        <f t="shared" si="4"/>
        <v>43383</v>
      </c>
      <c r="F21" s="604">
        <f t="shared" si="1"/>
        <v>4</v>
      </c>
      <c r="G21" s="755"/>
      <c r="H21" s="447"/>
      <c r="I21" s="466">
        <f t="shared" si="5"/>
        <v>43414</v>
      </c>
      <c r="J21" s="640">
        <f t="shared" si="3"/>
        <v>7</v>
      </c>
      <c r="K21" s="615"/>
      <c r="L21" s="619"/>
      <c r="Q21" s="617"/>
      <c r="R21" s="616"/>
    </row>
    <row r="22" spans="1:18" s="383" customFormat="1" ht="27" customHeight="1">
      <c r="A22" s="464">
        <f t="shared" si="2"/>
        <v>43354</v>
      </c>
      <c r="B22" s="601">
        <f t="shared" si="0"/>
        <v>3</v>
      </c>
      <c r="C22" s="411"/>
      <c r="D22" s="447"/>
      <c r="E22" s="605">
        <f t="shared" si="4"/>
        <v>43384</v>
      </c>
      <c r="F22" s="604">
        <f t="shared" si="1"/>
        <v>5</v>
      </c>
      <c r="G22" s="417"/>
      <c r="H22" s="447"/>
      <c r="I22" s="620">
        <f t="shared" si="5"/>
        <v>43415</v>
      </c>
      <c r="J22" s="640">
        <f t="shared" si="3"/>
        <v>1</v>
      </c>
      <c r="K22" s="417"/>
      <c r="L22" s="462"/>
      <c r="Q22" s="617"/>
      <c r="R22" s="616"/>
    </row>
    <row r="23" spans="1:18" s="383" customFormat="1" ht="27" customHeight="1">
      <c r="A23" s="464">
        <f t="shared" si="2"/>
        <v>43355</v>
      </c>
      <c r="B23" s="601">
        <f t="shared" si="0"/>
        <v>4</v>
      </c>
      <c r="C23" s="615"/>
      <c r="D23" s="609"/>
      <c r="E23" s="605">
        <f t="shared" si="4"/>
        <v>43385</v>
      </c>
      <c r="F23" s="604">
        <f t="shared" si="1"/>
        <v>6</v>
      </c>
      <c r="G23" s="417"/>
      <c r="H23" s="447"/>
      <c r="I23" s="466">
        <f t="shared" si="5"/>
        <v>43416</v>
      </c>
      <c r="J23" s="640">
        <f t="shared" si="3"/>
        <v>2</v>
      </c>
      <c r="K23" s="417"/>
      <c r="L23" s="462"/>
      <c r="Q23" s="617"/>
      <c r="R23" s="616"/>
    </row>
    <row r="24" spans="1:18" s="383" customFormat="1" ht="27" customHeight="1">
      <c r="A24" s="464">
        <f t="shared" si="2"/>
        <v>43356</v>
      </c>
      <c r="B24" s="601">
        <f t="shared" si="0"/>
        <v>5</v>
      </c>
      <c r="C24" s="411"/>
      <c r="D24" s="447"/>
      <c r="E24" s="605">
        <f t="shared" si="4"/>
        <v>43386</v>
      </c>
      <c r="F24" s="604">
        <f t="shared" si="1"/>
        <v>7</v>
      </c>
      <c r="G24" s="417"/>
      <c r="H24" s="447"/>
      <c r="I24" s="620">
        <f t="shared" si="5"/>
        <v>43417</v>
      </c>
      <c r="J24" s="640">
        <f t="shared" si="3"/>
        <v>3</v>
      </c>
      <c r="K24" s="417"/>
      <c r="L24" s="462"/>
      <c r="Q24" s="617"/>
      <c r="R24" s="616"/>
    </row>
    <row r="25" spans="1:18" s="383" customFormat="1" ht="27" customHeight="1">
      <c r="A25" s="464">
        <f t="shared" si="2"/>
        <v>43357</v>
      </c>
      <c r="B25" s="601">
        <f t="shared" si="0"/>
        <v>6</v>
      </c>
      <c r="C25" s="411"/>
      <c r="D25" s="447"/>
      <c r="E25" s="605">
        <f t="shared" si="4"/>
        <v>43387</v>
      </c>
      <c r="F25" s="604">
        <f t="shared" si="1"/>
        <v>1</v>
      </c>
      <c r="G25" s="417"/>
      <c r="H25" s="447"/>
      <c r="I25" s="466">
        <f t="shared" si="5"/>
        <v>43418</v>
      </c>
      <c r="J25" s="640">
        <f t="shared" si="3"/>
        <v>4</v>
      </c>
      <c r="K25" s="417"/>
      <c r="L25" s="462"/>
      <c r="Q25" s="617"/>
      <c r="R25" s="616"/>
    </row>
    <row r="26" spans="1:18" s="383" customFormat="1" ht="27" customHeight="1">
      <c r="A26" s="464">
        <f t="shared" si="2"/>
        <v>43358</v>
      </c>
      <c r="B26" s="601">
        <f t="shared" si="0"/>
        <v>7</v>
      </c>
      <c r="C26" s="411"/>
      <c r="D26" s="447"/>
      <c r="E26" s="605">
        <f t="shared" si="4"/>
        <v>43388</v>
      </c>
      <c r="F26" s="604">
        <f t="shared" si="1"/>
        <v>2</v>
      </c>
      <c r="G26" s="417"/>
      <c r="H26" s="447"/>
      <c r="I26" s="620">
        <f t="shared" si="5"/>
        <v>43419</v>
      </c>
      <c r="J26" s="640">
        <f t="shared" si="3"/>
        <v>5</v>
      </c>
      <c r="K26" s="417"/>
      <c r="L26" s="462"/>
      <c r="Q26" s="617"/>
      <c r="R26" s="616"/>
    </row>
    <row r="27" spans="1:18" s="383" customFormat="1" ht="27" customHeight="1">
      <c r="A27" s="464">
        <f t="shared" si="2"/>
        <v>43359</v>
      </c>
      <c r="B27" s="601">
        <f t="shared" si="0"/>
        <v>1</v>
      </c>
      <c r="C27" s="411"/>
      <c r="D27" s="447"/>
      <c r="E27" s="605">
        <f t="shared" si="4"/>
        <v>43389</v>
      </c>
      <c r="F27" s="604">
        <f t="shared" si="1"/>
        <v>3</v>
      </c>
      <c r="G27" s="417"/>
      <c r="H27" s="447"/>
      <c r="I27" s="466">
        <f t="shared" si="5"/>
        <v>43420</v>
      </c>
      <c r="J27" s="640">
        <f t="shared" si="3"/>
        <v>6</v>
      </c>
      <c r="K27" s="417"/>
      <c r="L27" s="462"/>
      <c r="Q27" s="617"/>
      <c r="R27" s="616"/>
    </row>
    <row r="28" spans="1:18" s="383" customFormat="1" ht="27" customHeight="1">
      <c r="A28" s="628">
        <f t="shared" si="2"/>
        <v>43360</v>
      </c>
      <c r="B28" s="627">
        <f t="shared" si="0"/>
        <v>2</v>
      </c>
      <c r="C28" s="626"/>
      <c r="D28" s="625"/>
      <c r="E28" s="605">
        <f t="shared" si="4"/>
        <v>43390</v>
      </c>
      <c r="F28" s="604">
        <f t="shared" si="1"/>
        <v>4</v>
      </c>
      <c r="G28" s="417"/>
      <c r="H28" s="447"/>
      <c r="I28" s="620">
        <f t="shared" si="5"/>
        <v>43421</v>
      </c>
      <c r="J28" s="640">
        <f t="shared" si="3"/>
        <v>7</v>
      </c>
      <c r="K28" s="615"/>
      <c r="L28" s="462"/>
      <c r="Q28" s="617"/>
      <c r="R28" s="616"/>
    </row>
    <row r="29" spans="1:18" s="383" customFormat="1" ht="27" customHeight="1">
      <c r="A29" s="611">
        <f t="shared" si="2"/>
        <v>43361</v>
      </c>
      <c r="B29" s="610">
        <f t="shared" si="0"/>
        <v>3</v>
      </c>
      <c r="C29" s="412"/>
      <c r="D29" s="609"/>
      <c r="E29" s="605">
        <f t="shared" si="4"/>
        <v>43391</v>
      </c>
      <c r="F29" s="604">
        <f t="shared" si="1"/>
        <v>5</v>
      </c>
      <c r="G29" s="417"/>
      <c r="H29" s="447"/>
      <c r="I29" s="466">
        <f t="shared" si="5"/>
        <v>43422</v>
      </c>
      <c r="J29" s="640">
        <f t="shared" si="3"/>
        <v>1</v>
      </c>
      <c r="K29" s="615"/>
      <c r="L29" s="619"/>
      <c r="Q29" s="617"/>
      <c r="R29" s="616"/>
    </row>
    <row r="30" spans="1:18" s="383" customFormat="1" ht="27" customHeight="1">
      <c r="A30" s="464">
        <f t="shared" si="2"/>
        <v>43362</v>
      </c>
      <c r="B30" s="601">
        <f t="shared" si="0"/>
        <v>4</v>
      </c>
      <c r="C30" s="615"/>
      <c r="D30" s="609"/>
      <c r="E30" s="605">
        <f t="shared" si="4"/>
        <v>43392</v>
      </c>
      <c r="F30" s="604">
        <f t="shared" si="1"/>
        <v>6</v>
      </c>
      <c r="G30" s="615"/>
      <c r="H30" s="609"/>
      <c r="I30" s="620">
        <f t="shared" si="5"/>
        <v>43423</v>
      </c>
      <c r="J30" s="640">
        <f t="shared" si="3"/>
        <v>2</v>
      </c>
      <c r="K30" s="417"/>
      <c r="L30" s="462"/>
      <c r="Q30" s="617"/>
      <c r="R30" s="616"/>
    </row>
    <row r="31" spans="1:18" s="383" customFormat="1" ht="27" customHeight="1">
      <c r="A31" s="464">
        <f t="shared" si="2"/>
        <v>43363</v>
      </c>
      <c r="B31" s="601">
        <f t="shared" si="0"/>
        <v>5</v>
      </c>
      <c r="C31" s="411"/>
      <c r="D31" s="447"/>
      <c r="E31" s="605">
        <f t="shared" si="4"/>
        <v>43393</v>
      </c>
      <c r="F31" s="604">
        <f t="shared" si="1"/>
        <v>7</v>
      </c>
      <c r="G31" s="756"/>
      <c r="H31" s="609"/>
      <c r="I31" s="466">
        <f t="shared" si="5"/>
        <v>43424</v>
      </c>
      <c r="J31" s="640">
        <f t="shared" si="3"/>
        <v>3</v>
      </c>
      <c r="K31" s="417"/>
      <c r="L31" s="462"/>
      <c r="Q31" s="617"/>
      <c r="R31" s="616"/>
    </row>
    <row r="32" spans="1:18" s="383" customFormat="1" ht="27" customHeight="1">
      <c r="A32" s="464">
        <f t="shared" si="2"/>
        <v>43364</v>
      </c>
      <c r="B32" s="601">
        <f t="shared" si="0"/>
        <v>6</v>
      </c>
      <c r="C32" s="411"/>
      <c r="D32" s="447"/>
      <c r="E32" s="605">
        <f t="shared" si="4"/>
        <v>43394</v>
      </c>
      <c r="F32" s="604">
        <f t="shared" si="1"/>
        <v>1</v>
      </c>
      <c r="G32" s="615"/>
      <c r="H32" s="609"/>
      <c r="I32" s="620">
        <f t="shared" si="5"/>
        <v>43425</v>
      </c>
      <c r="J32" s="640">
        <f t="shared" si="3"/>
        <v>4</v>
      </c>
      <c r="K32" s="417"/>
      <c r="L32" s="462"/>
      <c r="Q32" s="617"/>
      <c r="R32" s="618"/>
    </row>
    <row r="33" spans="1:18" s="383" customFormat="1" ht="27" customHeight="1">
      <c r="A33" s="464">
        <f t="shared" si="2"/>
        <v>43365</v>
      </c>
      <c r="B33" s="601">
        <f t="shared" si="0"/>
        <v>7</v>
      </c>
      <c r="C33" s="411"/>
      <c r="D33" s="447"/>
      <c r="E33" s="605">
        <f t="shared" si="4"/>
        <v>43395</v>
      </c>
      <c r="F33" s="604">
        <f t="shared" si="1"/>
        <v>2</v>
      </c>
      <c r="G33" s="417"/>
      <c r="H33" s="447"/>
      <c r="I33" s="466">
        <f t="shared" si="5"/>
        <v>43426</v>
      </c>
      <c r="J33" s="640">
        <f t="shared" si="3"/>
        <v>5</v>
      </c>
      <c r="K33" s="417"/>
      <c r="L33" s="462"/>
      <c r="Q33" s="617"/>
      <c r="R33" s="616"/>
    </row>
    <row r="34" spans="1:18" s="383" customFormat="1" ht="27" customHeight="1">
      <c r="A34" s="464">
        <f t="shared" si="2"/>
        <v>43366</v>
      </c>
      <c r="B34" s="601">
        <f t="shared" si="0"/>
        <v>1</v>
      </c>
      <c r="C34" s="411"/>
      <c r="D34" s="447"/>
      <c r="E34" s="605">
        <f t="shared" si="4"/>
        <v>43396</v>
      </c>
      <c r="F34" s="604">
        <f t="shared" si="1"/>
        <v>3</v>
      </c>
      <c r="G34" s="755"/>
      <c r="H34" s="447"/>
      <c r="I34" s="624">
        <f t="shared" si="5"/>
        <v>43427</v>
      </c>
      <c r="J34" s="641">
        <f t="shared" si="3"/>
        <v>6</v>
      </c>
      <c r="K34" s="622"/>
      <c r="L34" s="621"/>
      <c r="Q34" s="617"/>
      <c r="R34" s="616"/>
    </row>
    <row r="35" spans="1:18" s="383" customFormat="1" ht="27" customHeight="1">
      <c r="A35" s="628">
        <f t="shared" si="2"/>
        <v>43367</v>
      </c>
      <c r="B35" s="627">
        <f t="shared" si="0"/>
        <v>2</v>
      </c>
      <c r="C35" s="626"/>
      <c r="D35" s="625"/>
      <c r="E35" s="605">
        <f t="shared" si="4"/>
        <v>43397</v>
      </c>
      <c r="F35" s="604">
        <f t="shared" si="1"/>
        <v>4</v>
      </c>
      <c r="G35" s="417"/>
      <c r="H35" s="447"/>
      <c r="I35" s="466">
        <f t="shared" si="5"/>
        <v>43428</v>
      </c>
      <c r="J35" s="640">
        <f t="shared" si="3"/>
        <v>7</v>
      </c>
      <c r="K35" s="755"/>
      <c r="L35" s="462"/>
      <c r="Q35" s="600"/>
      <c r="R35" s="599"/>
    </row>
    <row r="36" spans="1:18" s="383" customFormat="1" ht="27" customHeight="1">
      <c r="A36" s="464">
        <f t="shared" si="2"/>
        <v>43368</v>
      </c>
      <c r="B36" s="601">
        <f t="shared" si="0"/>
        <v>3</v>
      </c>
      <c r="C36" s="411"/>
      <c r="D36" s="447"/>
      <c r="E36" s="605">
        <f t="shared" si="4"/>
        <v>43398</v>
      </c>
      <c r="F36" s="604">
        <f t="shared" si="1"/>
        <v>5</v>
      </c>
      <c r="G36" s="417"/>
      <c r="H36" s="447"/>
      <c r="I36" s="620">
        <f t="shared" si="5"/>
        <v>43429</v>
      </c>
      <c r="J36" s="640">
        <f t="shared" si="3"/>
        <v>1</v>
      </c>
      <c r="K36" s="417"/>
      <c r="L36" s="462"/>
      <c r="Q36" s="600"/>
      <c r="R36" s="599"/>
    </row>
    <row r="37" spans="1:18" s="383" customFormat="1" ht="27" customHeight="1">
      <c r="A37" s="464">
        <f t="shared" si="2"/>
        <v>43369</v>
      </c>
      <c r="B37" s="601">
        <f t="shared" si="0"/>
        <v>4</v>
      </c>
      <c r="C37" s="615"/>
      <c r="D37" s="609"/>
      <c r="E37" s="605">
        <f t="shared" si="4"/>
        <v>43399</v>
      </c>
      <c r="F37" s="604">
        <f t="shared" si="1"/>
        <v>6</v>
      </c>
      <c r="G37" s="417"/>
      <c r="H37" s="447"/>
      <c r="I37" s="466">
        <f t="shared" si="5"/>
        <v>43430</v>
      </c>
      <c r="J37" s="640">
        <f t="shared" si="3"/>
        <v>2</v>
      </c>
      <c r="K37" s="417"/>
      <c r="L37" s="462"/>
      <c r="Q37" s="600"/>
      <c r="R37" s="599"/>
    </row>
    <row r="38" spans="1:18" s="383" customFormat="1" ht="27" customHeight="1">
      <c r="A38" s="464">
        <f t="shared" si="2"/>
        <v>43370</v>
      </c>
      <c r="B38" s="601">
        <f t="shared" si="0"/>
        <v>5</v>
      </c>
      <c r="C38" s="615"/>
      <c r="D38" s="609"/>
      <c r="E38" s="605">
        <f t="shared" si="4"/>
        <v>43400</v>
      </c>
      <c r="F38" s="604">
        <f t="shared" si="1"/>
        <v>7</v>
      </c>
      <c r="G38" s="417"/>
      <c r="H38" s="447"/>
      <c r="I38" s="620">
        <f t="shared" si="5"/>
        <v>43431</v>
      </c>
      <c r="J38" s="640">
        <f t="shared" si="3"/>
        <v>3</v>
      </c>
      <c r="K38" s="748"/>
      <c r="L38" s="749"/>
      <c r="Q38" s="600"/>
      <c r="R38" s="599"/>
    </row>
    <row r="39" spans="1:18" s="383" customFormat="1" ht="27" customHeight="1">
      <c r="A39" s="464">
        <f t="shared" si="2"/>
        <v>43371</v>
      </c>
      <c r="B39" s="601">
        <f t="shared" si="0"/>
        <v>6</v>
      </c>
      <c r="C39" s="411"/>
      <c r="D39" s="447"/>
      <c r="E39" s="605">
        <f t="shared" si="4"/>
        <v>43401</v>
      </c>
      <c r="F39" s="604">
        <f t="shared" si="1"/>
        <v>1</v>
      </c>
      <c r="G39" s="417"/>
      <c r="H39" s="505"/>
      <c r="I39" s="466">
        <f t="shared" si="5"/>
        <v>43432</v>
      </c>
      <c r="J39" s="640">
        <f t="shared" si="3"/>
        <v>4</v>
      </c>
      <c r="K39" s="748"/>
      <c r="L39" s="749"/>
      <c r="P39" s="409"/>
      <c r="Q39" s="600"/>
      <c r="R39" s="599"/>
    </row>
    <row r="40" spans="1:18" s="383" customFormat="1" ht="27" customHeight="1">
      <c r="A40" s="611">
        <f t="shared" si="2"/>
        <v>43372</v>
      </c>
      <c r="B40" s="610">
        <f t="shared" si="0"/>
        <v>7</v>
      </c>
      <c r="C40" s="412"/>
      <c r="D40" s="609"/>
      <c r="E40" s="605">
        <f t="shared" si="4"/>
        <v>43402</v>
      </c>
      <c r="F40" s="604">
        <f t="shared" si="1"/>
        <v>2</v>
      </c>
      <c r="G40" s="417"/>
      <c r="H40" s="505"/>
      <c r="I40" s="620">
        <f t="shared" si="5"/>
        <v>43433</v>
      </c>
      <c r="J40" s="640">
        <f t="shared" si="3"/>
        <v>5</v>
      </c>
      <c r="K40" s="748"/>
      <c r="L40" s="749"/>
      <c r="Q40" s="600"/>
      <c r="R40" s="599"/>
    </row>
    <row r="41" spans="1:18" s="383" customFormat="1" ht="27" customHeight="1">
      <c r="A41" s="464">
        <f t="shared" si="2"/>
        <v>43373</v>
      </c>
      <c r="B41" s="601">
        <f t="shared" si="0"/>
        <v>1</v>
      </c>
      <c r="C41" s="415"/>
      <c r="D41" s="447"/>
      <c r="E41" s="605">
        <f t="shared" ref="E41:E42" si="6">E40+1</f>
        <v>43403</v>
      </c>
      <c r="F41" s="604">
        <f t="shared" ref="F41:F42" si="7">WEEKDAY(E41)</f>
        <v>3</v>
      </c>
      <c r="G41" s="417"/>
      <c r="H41" s="505"/>
      <c r="I41" s="504">
        <f t="shared" ref="I41" si="8">I40+1</f>
        <v>43434</v>
      </c>
      <c r="J41" s="639">
        <f t="shared" ref="J41" si="9">WEEKDAY(I41)</f>
        <v>6</v>
      </c>
      <c r="K41" s="638" t="s">
        <v>525</v>
      </c>
      <c r="L41" s="508">
        <v>3</v>
      </c>
      <c r="Q41" s="600"/>
      <c r="R41" s="599"/>
    </row>
    <row r="42" spans="1:18" s="383" customFormat="1" ht="27" customHeight="1" thickBot="1">
      <c r="A42" s="464"/>
      <c r="B42" s="601"/>
      <c r="C42" s="470"/>
      <c r="D42" s="582"/>
      <c r="E42" s="608">
        <f t="shared" si="6"/>
        <v>43404</v>
      </c>
      <c r="F42" s="607">
        <f t="shared" si="7"/>
        <v>4</v>
      </c>
      <c r="G42" s="418"/>
      <c r="H42" s="606"/>
      <c r="I42" s="745"/>
      <c r="J42" s="746"/>
      <c r="K42" s="746"/>
      <c r="L42" s="747"/>
      <c r="M42" s="1278" t="s">
        <v>330</v>
      </c>
      <c r="N42" s="1278"/>
      <c r="Q42" s="600"/>
      <c r="R42" s="599"/>
    </row>
    <row r="43" spans="1:18" s="383" customFormat="1" ht="27" customHeight="1" thickTop="1" thickBot="1">
      <c r="A43" s="1279" t="s">
        <v>76</v>
      </c>
      <c r="B43" s="1280"/>
      <c r="C43" s="384">
        <f>COUNTIF(C12:C42,"*")-COUNTIF(C12:C42,"入校*")</f>
        <v>0</v>
      </c>
      <c r="D43" s="385" t="s">
        <v>75</v>
      </c>
      <c r="E43" s="1281" t="s">
        <v>76</v>
      </c>
      <c r="F43" s="1282"/>
      <c r="G43" s="598">
        <f>COUNTIF(G12:G42,"*")</f>
        <v>0</v>
      </c>
      <c r="H43" s="761" t="s">
        <v>75</v>
      </c>
      <c r="I43" s="1283" t="s">
        <v>76</v>
      </c>
      <c r="J43" s="1284"/>
      <c r="K43" s="598">
        <f>COUNTIF(K12:K42,"*")-COUNTIF(K12:K42,"修了*")-COUNTIF(K12:K42,"就職活動日*")</f>
        <v>0</v>
      </c>
      <c r="L43" s="507" t="s">
        <v>75</v>
      </c>
      <c r="M43" s="423">
        <f>SUM(C43,G43,K43)</f>
        <v>0</v>
      </c>
      <c r="N43" s="387" t="s">
        <v>75</v>
      </c>
    </row>
    <row r="44" spans="1:18" s="383" customFormat="1" ht="27" customHeight="1" thickTop="1">
      <c r="A44" s="1288" t="s">
        <v>73</v>
      </c>
      <c r="B44" s="1289"/>
      <c r="C44" s="416"/>
      <c r="D44" s="388" t="s">
        <v>72</v>
      </c>
      <c r="E44" s="1290" t="s">
        <v>73</v>
      </c>
      <c r="F44" s="1289"/>
      <c r="G44" s="413"/>
      <c r="H44" s="389" t="s">
        <v>72</v>
      </c>
      <c r="I44" s="1290" t="s">
        <v>73</v>
      </c>
      <c r="J44" s="1289"/>
      <c r="K44" s="413"/>
      <c r="L44" s="422" t="s">
        <v>72</v>
      </c>
      <c r="M44" s="386">
        <f>SUM(C44,G44,K44)</f>
        <v>0</v>
      </c>
      <c r="N44" s="387" t="s">
        <v>72</v>
      </c>
    </row>
    <row r="45" spans="1:18" s="383" customFormat="1" ht="27" customHeight="1">
      <c r="A45" s="1294" t="s">
        <v>74</v>
      </c>
      <c r="B45" s="1295"/>
      <c r="C45" s="417"/>
      <c r="D45" s="390" t="s">
        <v>72</v>
      </c>
      <c r="E45" s="1296" t="s">
        <v>74</v>
      </c>
      <c r="F45" s="1295"/>
      <c r="G45" s="411"/>
      <c r="H45" s="391" t="s">
        <v>72</v>
      </c>
      <c r="I45" s="1297" t="s">
        <v>74</v>
      </c>
      <c r="J45" s="1298"/>
      <c r="K45" s="412"/>
      <c r="L45" s="392" t="s">
        <v>72</v>
      </c>
      <c r="M45" s="386">
        <f>SUM(C45,G45,K45)</f>
        <v>0</v>
      </c>
      <c r="N45" s="387" t="s">
        <v>72</v>
      </c>
    </row>
    <row r="46" spans="1:18" s="383" customFormat="1" ht="27" customHeight="1" thickBot="1">
      <c r="A46" s="1299" t="s">
        <v>78</v>
      </c>
      <c r="B46" s="1300"/>
      <c r="C46" s="418"/>
      <c r="D46" s="393" t="s">
        <v>72</v>
      </c>
      <c r="E46" s="1301" t="s">
        <v>78</v>
      </c>
      <c r="F46" s="1300"/>
      <c r="G46" s="415"/>
      <c r="H46" s="394" t="s">
        <v>72</v>
      </c>
      <c r="I46" s="1302" t="s">
        <v>78</v>
      </c>
      <c r="J46" s="1303"/>
      <c r="K46" s="414"/>
      <c r="L46" s="395" t="s">
        <v>72</v>
      </c>
      <c r="M46" s="386">
        <f>SUM(C46,G46,K46)</f>
        <v>0</v>
      </c>
      <c r="N46" s="387" t="s">
        <v>72</v>
      </c>
    </row>
    <row r="47" spans="1:18" s="383" customFormat="1" ht="27" customHeight="1" thickTop="1">
      <c r="A47" s="1304" t="s">
        <v>333</v>
      </c>
      <c r="B47" s="1305"/>
      <c r="C47" s="396">
        <f>SUM(C44:C46)</f>
        <v>0</v>
      </c>
      <c r="D47" s="397" t="s">
        <v>72</v>
      </c>
      <c r="E47" s="1304" t="s">
        <v>333</v>
      </c>
      <c r="F47" s="1305"/>
      <c r="G47" s="463">
        <f>SUM(G44:G46)</f>
        <v>0</v>
      </c>
      <c r="H47" s="398" t="s">
        <v>72</v>
      </c>
      <c r="I47" s="1304" t="s">
        <v>333</v>
      </c>
      <c r="J47" s="1305"/>
      <c r="K47" s="463">
        <f>SUM(K44:K46)</f>
        <v>0</v>
      </c>
      <c r="L47" s="398" t="s">
        <v>72</v>
      </c>
      <c r="M47" s="386">
        <f>SUM(C47,G47,K47)</f>
        <v>0</v>
      </c>
      <c r="N47" s="387" t="s">
        <v>72</v>
      </c>
    </row>
    <row r="48" spans="1:18" s="383" customFormat="1" ht="27" customHeight="1" thickBot="1">
      <c r="A48" s="1306" t="s">
        <v>276</v>
      </c>
      <c r="B48" s="1307"/>
      <c r="C48" s="399">
        <v>3</v>
      </c>
      <c r="D48" s="400" t="s">
        <v>72</v>
      </c>
      <c r="E48" s="1308" t="s">
        <v>276</v>
      </c>
      <c r="F48" s="1309"/>
      <c r="G48" s="401"/>
      <c r="H48" s="402" t="s">
        <v>72</v>
      </c>
      <c r="I48" s="1306" t="s">
        <v>276</v>
      </c>
      <c r="J48" s="1307"/>
      <c r="K48" s="403">
        <v>3</v>
      </c>
      <c r="L48" s="404" t="s">
        <v>72</v>
      </c>
      <c r="M48" s="405">
        <f t="shared" ref="M48" si="10">SUM(C48,G48,K48)</f>
        <v>6</v>
      </c>
      <c r="N48" s="387" t="s">
        <v>72</v>
      </c>
    </row>
    <row r="49" spans="2:12" ht="14.25" thickTop="1">
      <c r="C49" s="406" t="str">
        <f>IF(M44=L5,"","＜ERROR＞")</f>
        <v/>
      </c>
      <c r="D49" s="475">
        <f>SUMIF(C12:C42,"&lt;&gt;入校式",D12:D42)</f>
        <v>0</v>
      </c>
      <c r="E49" s="475"/>
      <c r="F49" s="475"/>
      <c r="G49" s="476" t="str">
        <f>IF(M45=L6,"","＜ERROR＞")</f>
        <v/>
      </c>
      <c r="H49" s="475">
        <f>SUM(H12:H42)</f>
        <v>0</v>
      </c>
      <c r="I49" s="475"/>
      <c r="J49" s="475"/>
      <c r="K49" s="476" t="str">
        <f>IF(M46=L7,"","＜ERROR＞")</f>
        <v/>
      </c>
      <c r="L49" s="475">
        <f>SUMIF(K12:K42,"&lt;&gt;修了式",L12:L42)</f>
        <v>0</v>
      </c>
    </row>
    <row r="50" spans="2:12">
      <c r="C50" s="407" t="str">
        <f>IF(M44=L5,"","学科時間数が一致していません！")</f>
        <v/>
      </c>
      <c r="G50" s="407" t="str">
        <f>IF(M45=L6,"","実技時間数が一致していません！")</f>
        <v/>
      </c>
      <c r="K50" s="407" t="str">
        <f>IF(M46=L7,"","就職支援時間数が一致していません！")</f>
        <v/>
      </c>
    </row>
    <row r="53" spans="2:12">
      <c r="B53" s="408"/>
      <c r="C53" s="409"/>
      <c r="D53" s="410"/>
      <c r="E53" s="410"/>
    </row>
    <row r="54" spans="2:12">
      <c r="B54" s="408"/>
      <c r="C54" s="410"/>
      <c r="D54" s="409"/>
      <c r="E54" s="408"/>
    </row>
    <row r="55" spans="2:12">
      <c r="B55" s="408"/>
      <c r="C55" s="410"/>
      <c r="D55" s="409"/>
      <c r="E55" s="408"/>
    </row>
    <row r="56" spans="2:12">
      <c r="B56" s="408"/>
      <c r="C56" s="410"/>
      <c r="D56" s="409"/>
      <c r="E56" s="408"/>
    </row>
    <row r="57" spans="2:12">
      <c r="B57" s="408"/>
      <c r="C57" s="410"/>
      <c r="D57" s="409"/>
      <c r="E57" s="408"/>
    </row>
  </sheetData>
  <sheetProtection formatCells="0" formatColumns="0" formatRows="0"/>
  <protectedRanges>
    <protectedRange sqref="C13 C23 C30 C37:C38" name="範囲1_1"/>
    <protectedRange sqref="C42:D42" name="範囲1_2_1"/>
  </protectedRanges>
  <mergeCells count="27">
    <mergeCell ref="A47:B47"/>
    <mergeCell ref="E47:F47"/>
    <mergeCell ref="I47:J47"/>
    <mergeCell ref="A48:B48"/>
    <mergeCell ref="E48:F48"/>
    <mergeCell ref="I48:J48"/>
    <mergeCell ref="A45:B45"/>
    <mergeCell ref="E45:F45"/>
    <mergeCell ref="I45:J45"/>
    <mergeCell ref="A46:B46"/>
    <mergeCell ref="E46:F46"/>
    <mergeCell ref="I46:J46"/>
    <mergeCell ref="A44:B44"/>
    <mergeCell ref="E44:F44"/>
    <mergeCell ref="I44:J44"/>
    <mergeCell ref="A11:C11"/>
    <mergeCell ref="E11:G11"/>
    <mergeCell ref="I11:K11"/>
    <mergeCell ref="M42:N42"/>
    <mergeCell ref="A43:B43"/>
    <mergeCell ref="E43:F43"/>
    <mergeCell ref="I43:J43"/>
    <mergeCell ref="H3:J3"/>
    <mergeCell ref="K3:N3"/>
    <mergeCell ref="H4:J4"/>
    <mergeCell ref="K4:N4"/>
    <mergeCell ref="B7:J7"/>
  </mergeCells>
  <phoneticPr fontId="2"/>
  <conditionalFormatting sqref="A12:D42">
    <cfRule type="expression" dxfId="16" priority="11" stopIfTrue="1">
      <formula>OR($B12=1,$B12=7)</formula>
    </cfRule>
  </conditionalFormatting>
  <conditionalFormatting sqref="E12:H42">
    <cfRule type="expression" dxfId="15" priority="10" stopIfTrue="1">
      <formula>OR($F12=1,$F12=7)</formula>
    </cfRule>
  </conditionalFormatting>
  <conditionalFormatting sqref="L38:L41 I12:L13 K14:L37 I14:J41">
    <cfRule type="expression" dxfId="14" priority="9" stopIfTrue="1">
      <formula>OR($J12=1,$J12=7)</formula>
    </cfRule>
  </conditionalFormatting>
  <conditionalFormatting sqref="M46">
    <cfRule type="cellIs" dxfId="13" priority="2" stopIfTrue="1" operator="notEqual">
      <formula>$L$7</formula>
    </cfRule>
  </conditionalFormatting>
  <conditionalFormatting sqref="M45">
    <cfRule type="cellIs" dxfId="12" priority="3" stopIfTrue="1" operator="notEqual">
      <formula>$L$6</formula>
    </cfRule>
  </conditionalFormatting>
  <conditionalFormatting sqref="M44">
    <cfRule type="cellIs" dxfId="11" priority="4" stopIfTrue="1" operator="notEqual">
      <formula>$L$5</formula>
    </cfRule>
  </conditionalFormatting>
  <conditionalFormatting sqref="K38:K41">
    <cfRule type="expression" dxfId="10" priority="1" stopIfTrue="1">
      <formula>OR($J38=1,$J38=7)</formula>
    </cfRule>
  </conditionalFormatting>
  <dataValidations count="1">
    <dataValidation imeMode="off" allowBlank="1" showInputMessage="1" showErrorMessage="1" sqref="D12:D42 H12:H42 L12:L41"/>
  </dataValidations>
  <printOptions horizontalCentered="1"/>
  <pageMargins left="0.59055118110236227" right="0.19685039370078741" top="0.59055118110236227" bottom="0.59055118110236227" header="0.39370078740157483" footer="0.31496062992125984"/>
  <pageSetup paperSize="9" scale="71" orientation="portrait" r:id="rId1"/>
  <headerFooter alignWithMargins="0">
    <oddHeader>&amp;R&amp;10&amp;F</oddHeader>
  </headerFooter>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2"/>
    <pageSetUpPr fitToPage="1"/>
  </sheetPr>
  <dimension ref="A1:R57"/>
  <sheetViews>
    <sheetView view="pageBreakPreview" topLeftCell="A34" zoomScale="60" zoomScaleNormal="85" workbookViewId="0">
      <selection activeCell="P42" sqref="P42"/>
    </sheetView>
  </sheetViews>
  <sheetFormatPr defaultRowHeight="13.5"/>
  <cols>
    <col min="1" max="1" width="4.625" style="371" customWidth="1"/>
    <col min="2" max="2" width="3.375" style="371" bestFit="1" customWidth="1"/>
    <col min="3" max="3" width="27.625" style="383" customWidth="1"/>
    <col min="4" max="4" width="5.75" style="371" customWidth="1"/>
    <col min="5" max="5" width="4.625" style="371" customWidth="1"/>
    <col min="6" max="6" width="3.375" style="371" bestFit="1" customWidth="1"/>
    <col min="7" max="7" width="27.625" style="383" customWidth="1"/>
    <col min="8" max="8" width="5.75" style="371" customWidth="1"/>
    <col min="9" max="9" width="4.625" style="371" customWidth="1"/>
    <col min="10" max="10" width="3.375" style="371" bestFit="1" customWidth="1"/>
    <col min="11" max="11" width="27.625" style="383" customWidth="1"/>
    <col min="12" max="12" width="5.75" style="371" customWidth="1"/>
    <col min="13" max="13" width="5" style="371" bestFit="1" customWidth="1"/>
    <col min="14" max="14" width="5.625" style="371" bestFit="1" customWidth="1"/>
    <col min="15" max="15" width="9" style="371"/>
    <col min="16" max="16" width="9" style="371" customWidth="1"/>
    <col min="17" max="18" width="9.125" style="371" customWidth="1"/>
    <col min="19" max="21" width="9" style="371" customWidth="1"/>
    <col min="22" max="16384" width="9" style="371"/>
  </cols>
  <sheetData>
    <row r="1" spans="1:18" ht="17.25">
      <c r="A1" s="368" t="s">
        <v>527</v>
      </c>
      <c r="B1" s="368"/>
      <c r="C1" s="369"/>
      <c r="D1" s="368"/>
      <c r="E1" s="368"/>
      <c r="F1" s="368"/>
      <c r="G1" s="369"/>
      <c r="H1" s="368"/>
      <c r="I1" s="370">
        <v>12</v>
      </c>
      <c r="J1" s="368"/>
      <c r="K1" s="369" t="s">
        <v>35</v>
      </c>
      <c r="L1" s="368"/>
    </row>
    <row r="2" spans="1:18" ht="9.75" customHeight="1">
      <c r="A2" s="372"/>
      <c r="B2" s="372"/>
      <c r="C2" s="373"/>
      <c r="D2" s="372"/>
      <c r="E2" s="372"/>
      <c r="F2" s="372"/>
      <c r="G2" s="373"/>
      <c r="H2" s="372"/>
      <c r="I2" s="372"/>
      <c r="J2" s="372"/>
      <c r="K2" s="373"/>
      <c r="L2" s="372"/>
    </row>
    <row r="3" spans="1:18" ht="15" customHeight="1">
      <c r="A3" s="372"/>
      <c r="B3" s="372"/>
      <c r="C3" s="373"/>
      <c r="D3" s="372"/>
      <c r="E3" s="372"/>
      <c r="F3" s="372"/>
      <c r="G3" s="373"/>
      <c r="H3" s="1285" t="s">
        <v>275</v>
      </c>
      <c r="I3" s="1285"/>
      <c r="J3" s="1285"/>
      <c r="K3" s="1286">
        <f>入力表!C53</f>
        <v>0</v>
      </c>
      <c r="L3" s="1286"/>
      <c r="M3" s="1286"/>
      <c r="N3" s="1286"/>
    </row>
    <row r="4" spans="1:18" ht="15" customHeight="1">
      <c r="A4" s="372"/>
      <c r="B4" s="372"/>
      <c r="C4" s="373"/>
      <c r="D4" s="372"/>
      <c r="E4" s="372"/>
      <c r="F4" s="372"/>
      <c r="G4" s="373"/>
      <c r="H4" s="1285" t="s">
        <v>31</v>
      </c>
      <c r="I4" s="1285"/>
      <c r="J4" s="1285"/>
      <c r="K4" s="1286">
        <f>入力表!G7</f>
        <v>0</v>
      </c>
      <c r="L4" s="1286"/>
      <c r="M4" s="1286"/>
      <c r="N4" s="1286"/>
    </row>
    <row r="5" spans="1:18" s="375" customFormat="1">
      <c r="A5" s="374" t="s">
        <v>499</v>
      </c>
      <c r="B5" s="375" t="s">
        <v>440</v>
      </c>
      <c r="C5" s="596"/>
      <c r="D5" s="376"/>
      <c r="E5" s="374"/>
      <c r="G5" s="596"/>
      <c r="H5" s="376"/>
      <c r="I5" s="376"/>
      <c r="J5" s="597"/>
      <c r="K5" s="377" t="s">
        <v>24</v>
      </c>
      <c r="L5" s="378">
        <f>入力表!E$13</f>
        <v>0</v>
      </c>
    </row>
    <row r="6" spans="1:18" s="375" customFormat="1">
      <c r="A6" s="374" t="s">
        <v>499</v>
      </c>
      <c r="B6" s="744" t="s">
        <v>526</v>
      </c>
      <c r="C6" s="596"/>
      <c r="D6" s="376"/>
      <c r="E6" s="374"/>
      <c r="G6" s="596"/>
      <c r="H6" s="376"/>
      <c r="I6" s="376"/>
      <c r="J6" s="597"/>
      <c r="K6" s="377" t="s">
        <v>25</v>
      </c>
      <c r="L6" s="378">
        <f>入力表!F$13</f>
        <v>0</v>
      </c>
    </row>
    <row r="7" spans="1:18" s="375" customFormat="1">
      <c r="A7" s="374"/>
      <c r="B7" s="1287"/>
      <c r="C7" s="1287"/>
      <c r="D7" s="1287"/>
      <c r="E7" s="1287"/>
      <c r="F7" s="1287"/>
      <c r="G7" s="1287"/>
      <c r="H7" s="1287"/>
      <c r="I7" s="1287"/>
      <c r="J7" s="1287"/>
      <c r="K7" s="377" t="s">
        <v>78</v>
      </c>
      <c r="L7" s="378">
        <f>入力表!G$13</f>
        <v>0</v>
      </c>
    </row>
    <row r="8" spans="1:18" s="375" customFormat="1">
      <c r="A8" s="379" t="s">
        <v>499</v>
      </c>
      <c r="B8" s="380" t="s">
        <v>77</v>
      </c>
      <c r="C8" s="381"/>
      <c r="D8" s="376"/>
      <c r="E8" s="374"/>
      <c r="F8" s="376"/>
      <c r="G8" s="596"/>
      <c r="H8" s="376"/>
      <c r="I8" s="374"/>
      <c r="J8" s="597"/>
      <c r="K8" s="377" t="s">
        <v>273</v>
      </c>
      <c r="L8" s="378">
        <v>6</v>
      </c>
    </row>
    <row r="9" spans="1:18" s="375" customFormat="1">
      <c r="A9" s="379" t="s">
        <v>499</v>
      </c>
      <c r="B9" s="380" t="s">
        <v>331</v>
      </c>
      <c r="C9" s="381"/>
      <c r="D9" s="376"/>
      <c r="E9" s="374"/>
      <c r="F9" s="376"/>
      <c r="G9" s="596"/>
      <c r="H9" s="376"/>
      <c r="I9" s="374"/>
      <c r="J9" s="597"/>
      <c r="K9" s="377"/>
      <c r="L9" s="382"/>
    </row>
    <row r="10" spans="1:18" ht="11.25" customHeight="1" thickBot="1">
      <c r="A10" s="372"/>
      <c r="B10" s="372"/>
      <c r="C10" s="373"/>
      <c r="D10" s="372"/>
      <c r="E10" s="372"/>
      <c r="F10" s="372"/>
      <c r="G10" s="373"/>
      <c r="H10" s="372"/>
      <c r="I10" s="372"/>
      <c r="J10" s="372"/>
      <c r="K10" s="373"/>
      <c r="L10" s="372"/>
    </row>
    <row r="11" spans="1:18" ht="27" customHeight="1" thickTop="1" thickBot="1">
      <c r="A11" s="1291">
        <f>A12</f>
        <v>43435</v>
      </c>
      <c r="B11" s="1292"/>
      <c r="C11" s="1293"/>
      <c r="D11" s="459" t="s">
        <v>72</v>
      </c>
      <c r="E11" s="1291">
        <f>E13</f>
        <v>43467</v>
      </c>
      <c r="F11" s="1292"/>
      <c r="G11" s="1293"/>
      <c r="H11" s="460" t="s">
        <v>72</v>
      </c>
      <c r="I11" s="1291">
        <f>I12</f>
        <v>43497</v>
      </c>
      <c r="J11" s="1292"/>
      <c r="K11" s="1293"/>
      <c r="L11" s="459" t="s">
        <v>72</v>
      </c>
      <c r="Q11" s="631"/>
      <c r="R11" s="617"/>
    </row>
    <row r="12" spans="1:18" s="383" customFormat="1" ht="27" customHeight="1" thickTop="1">
      <c r="A12" s="758">
        <v>43435</v>
      </c>
      <c r="B12" s="630">
        <f t="shared" ref="B12:B39" si="0">WEEKDAY(A12)</f>
        <v>7</v>
      </c>
      <c r="C12" s="759"/>
      <c r="D12" s="760"/>
      <c r="E12" s="751">
        <f>A42+1</f>
        <v>43466</v>
      </c>
      <c r="F12" s="752">
        <f t="shared" ref="F12:F42" si="1">WEEKDAY(E12)</f>
        <v>3</v>
      </c>
      <c r="G12" s="753"/>
      <c r="H12" s="754"/>
      <c r="I12" s="465">
        <f>E42+1</f>
        <v>43497</v>
      </c>
      <c r="J12" s="610">
        <f t="shared" ref="J12:J39" si="2">WEEKDAY(I12)</f>
        <v>6</v>
      </c>
      <c r="K12" s="461"/>
      <c r="L12" s="467"/>
      <c r="Q12" s="629"/>
      <c r="R12" s="616"/>
    </row>
    <row r="13" spans="1:18" s="383" customFormat="1" ht="27" customHeight="1">
      <c r="A13" s="464">
        <f t="shared" ref="A13:A42" si="3">A12+1</f>
        <v>43436</v>
      </c>
      <c r="B13" s="601">
        <f t="shared" si="0"/>
        <v>1</v>
      </c>
      <c r="C13" s="615"/>
      <c r="D13" s="447"/>
      <c r="E13" s="636">
        <f t="shared" ref="E13:E42" si="4">E12+1</f>
        <v>43467</v>
      </c>
      <c r="F13" s="623">
        <f t="shared" si="1"/>
        <v>4</v>
      </c>
      <c r="G13" s="622"/>
      <c r="H13" s="625"/>
      <c r="I13" s="466">
        <f t="shared" ref="I13:I39" si="5">I12+1</f>
        <v>43498</v>
      </c>
      <c r="J13" s="614">
        <f t="shared" si="2"/>
        <v>7</v>
      </c>
      <c r="K13" s="417"/>
      <c r="L13" s="462"/>
      <c r="Q13" s="617"/>
      <c r="R13" s="616"/>
    </row>
    <row r="14" spans="1:18" s="383" customFormat="1" ht="27" customHeight="1">
      <c r="A14" s="766">
        <f t="shared" si="3"/>
        <v>43437</v>
      </c>
      <c r="B14" s="767">
        <f t="shared" si="0"/>
        <v>2</v>
      </c>
      <c r="C14" s="768" t="s">
        <v>441</v>
      </c>
      <c r="D14" s="769">
        <v>3</v>
      </c>
      <c r="E14" s="636">
        <f t="shared" si="4"/>
        <v>43468</v>
      </c>
      <c r="F14" s="623">
        <f t="shared" si="1"/>
        <v>5</v>
      </c>
      <c r="G14" s="622"/>
      <c r="H14" s="625"/>
      <c r="I14" s="466">
        <f t="shared" si="5"/>
        <v>43499</v>
      </c>
      <c r="J14" s="614">
        <f t="shared" si="2"/>
        <v>1</v>
      </c>
      <c r="K14" s="417"/>
      <c r="L14" s="462"/>
      <c r="Q14" s="617"/>
      <c r="R14" s="616"/>
    </row>
    <row r="15" spans="1:18" s="383" customFormat="1" ht="27" customHeight="1">
      <c r="A15" s="464">
        <f t="shared" si="3"/>
        <v>43438</v>
      </c>
      <c r="B15" s="601">
        <f t="shared" si="0"/>
        <v>3</v>
      </c>
      <c r="C15" s="757"/>
      <c r="D15" s="447"/>
      <c r="E15" s="605">
        <f t="shared" si="4"/>
        <v>43469</v>
      </c>
      <c r="F15" s="604">
        <f t="shared" si="1"/>
        <v>6</v>
      </c>
      <c r="G15" s="417"/>
      <c r="H15" s="447"/>
      <c r="I15" s="466">
        <f t="shared" si="5"/>
        <v>43500</v>
      </c>
      <c r="J15" s="614">
        <f t="shared" si="2"/>
        <v>2</v>
      </c>
      <c r="K15" s="417"/>
      <c r="L15" s="462"/>
      <c r="Q15" s="617"/>
      <c r="R15" s="616"/>
    </row>
    <row r="16" spans="1:18" s="383" customFormat="1" ht="27" customHeight="1">
      <c r="A16" s="464">
        <f t="shared" si="3"/>
        <v>43439</v>
      </c>
      <c r="B16" s="601">
        <f t="shared" si="0"/>
        <v>4</v>
      </c>
      <c r="C16" s="411"/>
      <c r="D16" s="447"/>
      <c r="E16" s="605">
        <f t="shared" si="4"/>
        <v>43470</v>
      </c>
      <c r="F16" s="604">
        <f t="shared" si="1"/>
        <v>7</v>
      </c>
      <c r="G16" s="417"/>
      <c r="H16" s="447"/>
      <c r="I16" s="466">
        <f t="shared" si="5"/>
        <v>43501</v>
      </c>
      <c r="J16" s="614">
        <f t="shared" si="2"/>
        <v>3</v>
      </c>
      <c r="K16" s="417"/>
      <c r="L16" s="462"/>
      <c r="Q16" s="617"/>
      <c r="R16" s="616"/>
    </row>
    <row r="17" spans="1:18" s="383" customFormat="1" ht="27" customHeight="1">
      <c r="A17" s="464">
        <f t="shared" si="3"/>
        <v>43440</v>
      </c>
      <c r="B17" s="601">
        <f t="shared" si="0"/>
        <v>5</v>
      </c>
      <c r="C17" s="411"/>
      <c r="D17" s="447"/>
      <c r="E17" s="605">
        <f t="shared" si="4"/>
        <v>43471</v>
      </c>
      <c r="F17" s="604">
        <f t="shared" si="1"/>
        <v>1</v>
      </c>
      <c r="G17" s="417"/>
      <c r="H17" s="447"/>
      <c r="I17" s="466">
        <f t="shared" si="5"/>
        <v>43502</v>
      </c>
      <c r="J17" s="614">
        <f t="shared" si="2"/>
        <v>4</v>
      </c>
      <c r="K17" s="417"/>
      <c r="L17" s="462"/>
      <c r="Q17" s="617"/>
      <c r="R17" s="616"/>
    </row>
    <row r="18" spans="1:18" s="383" customFormat="1" ht="27" customHeight="1">
      <c r="A18" s="464">
        <f t="shared" si="3"/>
        <v>43441</v>
      </c>
      <c r="B18" s="601">
        <f t="shared" si="0"/>
        <v>6</v>
      </c>
      <c r="C18" s="411"/>
      <c r="D18" s="447"/>
      <c r="E18" s="605">
        <f t="shared" si="4"/>
        <v>43472</v>
      </c>
      <c r="F18" s="604">
        <f t="shared" si="1"/>
        <v>2</v>
      </c>
      <c r="G18" s="417"/>
      <c r="H18" s="447"/>
      <c r="I18" s="466">
        <f t="shared" si="5"/>
        <v>43503</v>
      </c>
      <c r="J18" s="614">
        <f t="shared" si="2"/>
        <v>5</v>
      </c>
      <c r="K18" s="417"/>
      <c r="L18" s="462"/>
      <c r="Q18" s="617"/>
      <c r="R18" s="616"/>
    </row>
    <row r="19" spans="1:18" s="383" customFormat="1" ht="27" customHeight="1">
      <c r="A19" s="611">
        <f t="shared" si="3"/>
        <v>43442</v>
      </c>
      <c r="B19" s="610">
        <f t="shared" si="0"/>
        <v>7</v>
      </c>
      <c r="C19" s="412"/>
      <c r="D19" s="609"/>
      <c r="E19" s="605">
        <f t="shared" si="4"/>
        <v>43473</v>
      </c>
      <c r="F19" s="604">
        <f t="shared" si="1"/>
        <v>3</v>
      </c>
      <c r="G19" s="615"/>
      <c r="H19" s="609"/>
      <c r="I19" s="466">
        <f t="shared" si="5"/>
        <v>43504</v>
      </c>
      <c r="J19" s="614">
        <f t="shared" si="2"/>
        <v>6</v>
      </c>
      <c r="K19" s="417"/>
      <c r="L19" s="462"/>
      <c r="Q19" s="617"/>
      <c r="R19" s="616"/>
    </row>
    <row r="20" spans="1:18" s="383" customFormat="1" ht="27" customHeight="1">
      <c r="A20" s="464">
        <f t="shared" si="3"/>
        <v>43443</v>
      </c>
      <c r="B20" s="601">
        <f t="shared" si="0"/>
        <v>1</v>
      </c>
      <c r="C20" s="411"/>
      <c r="D20" s="447"/>
      <c r="E20" s="605">
        <f t="shared" si="4"/>
        <v>43474</v>
      </c>
      <c r="F20" s="604">
        <f t="shared" si="1"/>
        <v>4</v>
      </c>
      <c r="G20" s="417"/>
      <c r="H20" s="447"/>
      <c r="I20" s="466">
        <f t="shared" si="5"/>
        <v>43505</v>
      </c>
      <c r="J20" s="614">
        <f t="shared" si="2"/>
        <v>7</v>
      </c>
      <c r="K20" s="417"/>
      <c r="L20" s="462"/>
      <c r="Q20" s="617"/>
      <c r="R20" s="616"/>
    </row>
    <row r="21" spans="1:18" s="383" customFormat="1" ht="27" customHeight="1">
      <c r="A21" s="464">
        <f t="shared" si="3"/>
        <v>43444</v>
      </c>
      <c r="B21" s="601">
        <f t="shared" si="0"/>
        <v>2</v>
      </c>
      <c r="C21" s="411"/>
      <c r="D21" s="447"/>
      <c r="E21" s="605">
        <f t="shared" si="4"/>
        <v>43475</v>
      </c>
      <c r="F21" s="604">
        <f t="shared" si="1"/>
        <v>5</v>
      </c>
      <c r="G21" s="417"/>
      <c r="H21" s="447"/>
      <c r="I21" s="620">
        <f t="shared" si="5"/>
        <v>43506</v>
      </c>
      <c r="J21" s="604">
        <f t="shared" si="2"/>
        <v>1</v>
      </c>
      <c r="K21" s="615"/>
      <c r="L21" s="619"/>
      <c r="Q21" s="617"/>
      <c r="R21" s="616"/>
    </row>
    <row r="22" spans="1:18" s="383" customFormat="1" ht="27" customHeight="1">
      <c r="A22" s="464">
        <f t="shared" si="3"/>
        <v>43445</v>
      </c>
      <c r="B22" s="601">
        <f t="shared" si="0"/>
        <v>3</v>
      </c>
      <c r="C22" s="411"/>
      <c r="D22" s="447"/>
      <c r="E22" s="605">
        <f t="shared" si="4"/>
        <v>43476</v>
      </c>
      <c r="F22" s="604">
        <f t="shared" si="1"/>
        <v>6</v>
      </c>
      <c r="G22" s="417"/>
      <c r="H22" s="447"/>
      <c r="I22" s="624">
        <f t="shared" si="5"/>
        <v>43507</v>
      </c>
      <c r="J22" s="623">
        <f t="shared" si="2"/>
        <v>2</v>
      </c>
      <c r="K22" s="622"/>
      <c r="L22" s="621"/>
      <c r="Q22" s="617"/>
      <c r="R22" s="616"/>
    </row>
    <row r="23" spans="1:18" s="383" customFormat="1" ht="27" customHeight="1">
      <c r="A23" s="464">
        <f t="shared" si="3"/>
        <v>43446</v>
      </c>
      <c r="B23" s="601">
        <f t="shared" si="0"/>
        <v>4</v>
      </c>
      <c r="C23" s="615"/>
      <c r="D23" s="609"/>
      <c r="E23" s="605">
        <f t="shared" si="4"/>
        <v>43477</v>
      </c>
      <c r="F23" s="604">
        <f t="shared" si="1"/>
        <v>7</v>
      </c>
      <c r="G23" s="417"/>
      <c r="H23" s="447"/>
      <c r="I23" s="620">
        <f t="shared" si="5"/>
        <v>43508</v>
      </c>
      <c r="J23" s="604">
        <f t="shared" si="2"/>
        <v>3</v>
      </c>
      <c r="K23" s="615"/>
      <c r="L23" s="619"/>
      <c r="Q23" s="617"/>
      <c r="R23" s="616"/>
    </row>
    <row r="24" spans="1:18" s="383" customFormat="1" ht="27" customHeight="1">
      <c r="A24" s="464">
        <f t="shared" si="3"/>
        <v>43447</v>
      </c>
      <c r="B24" s="601">
        <f t="shared" si="0"/>
        <v>5</v>
      </c>
      <c r="C24" s="411"/>
      <c r="D24" s="447"/>
      <c r="E24" s="605">
        <f t="shared" si="4"/>
        <v>43478</v>
      </c>
      <c r="F24" s="604">
        <f t="shared" si="1"/>
        <v>1</v>
      </c>
      <c r="G24" s="417"/>
      <c r="H24" s="447"/>
      <c r="I24" s="466">
        <f t="shared" si="5"/>
        <v>43509</v>
      </c>
      <c r="J24" s="614">
        <f t="shared" si="2"/>
        <v>4</v>
      </c>
      <c r="K24" s="417"/>
      <c r="L24" s="462"/>
      <c r="Q24" s="617"/>
      <c r="R24" s="616"/>
    </row>
    <row r="25" spans="1:18" s="383" customFormat="1" ht="27" customHeight="1">
      <c r="A25" s="464">
        <f t="shared" si="3"/>
        <v>43448</v>
      </c>
      <c r="B25" s="601">
        <f t="shared" si="0"/>
        <v>6</v>
      </c>
      <c r="C25" s="411"/>
      <c r="D25" s="447"/>
      <c r="E25" s="636">
        <f t="shared" si="4"/>
        <v>43479</v>
      </c>
      <c r="F25" s="623">
        <f t="shared" si="1"/>
        <v>2</v>
      </c>
      <c r="G25" s="622"/>
      <c r="H25" s="625"/>
      <c r="I25" s="466">
        <f t="shared" si="5"/>
        <v>43510</v>
      </c>
      <c r="J25" s="614">
        <f t="shared" si="2"/>
        <v>5</v>
      </c>
      <c r="K25" s="417"/>
      <c r="L25" s="462"/>
      <c r="Q25" s="617"/>
      <c r="R25" s="616"/>
    </row>
    <row r="26" spans="1:18" s="383" customFormat="1" ht="27" customHeight="1">
      <c r="A26" s="464">
        <f t="shared" si="3"/>
        <v>43449</v>
      </c>
      <c r="B26" s="601">
        <f t="shared" si="0"/>
        <v>7</v>
      </c>
      <c r="C26" s="411"/>
      <c r="D26" s="447"/>
      <c r="E26" s="605">
        <f t="shared" si="4"/>
        <v>43480</v>
      </c>
      <c r="F26" s="604">
        <f t="shared" si="1"/>
        <v>3</v>
      </c>
      <c r="G26" s="417"/>
      <c r="H26" s="447"/>
      <c r="I26" s="466">
        <f t="shared" si="5"/>
        <v>43511</v>
      </c>
      <c r="J26" s="614">
        <f t="shared" si="2"/>
        <v>6</v>
      </c>
      <c r="K26" s="417"/>
      <c r="L26" s="462"/>
      <c r="Q26" s="617"/>
      <c r="R26" s="616"/>
    </row>
    <row r="27" spans="1:18" s="383" customFormat="1" ht="27" customHeight="1">
      <c r="A27" s="464">
        <f t="shared" si="3"/>
        <v>43450</v>
      </c>
      <c r="B27" s="601">
        <f t="shared" si="0"/>
        <v>1</v>
      </c>
      <c r="C27" s="411"/>
      <c r="D27" s="447"/>
      <c r="E27" s="605">
        <f t="shared" si="4"/>
        <v>43481</v>
      </c>
      <c r="F27" s="604">
        <f t="shared" si="1"/>
        <v>4</v>
      </c>
      <c r="G27" s="417"/>
      <c r="H27" s="447"/>
      <c r="I27" s="466">
        <f t="shared" si="5"/>
        <v>43512</v>
      </c>
      <c r="J27" s="614">
        <f t="shared" si="2"/>
        <v>7</v>
      </c>
      <c r="K27" s="417"/>
      <c r="L27" s="462"/>
      <c r="Q27" s="617"/>
      <c r="R27" s="616"/>
    </row>
    <row r="28" spans="1:18" s="383" customFormat="1" ht="27" customHeight="1">
      <c r="A28" s="464">
        <f t="shared" si="3"/>
        <v>43451</v>
      </c>
      <c r="B28" s="601">
        <f t="shared" si="0"/>
        <v>2</v>
      </c>
      <c r="C28" s="411"/>
      <c r="D28" s="447"/>
      <c r="E28" s="605">
        <f t="shared" si="4"/>
        <v>43482</v>
      </c>
      <c r="F28" s="604">
        <f t="shared" si="1"/>
        <v>5</v>
      </c>
      <c r="G28" s="417"/>
      <c r="H28" s="447"/>
      <c r="I28" s="620">
        <f t="shared" si="5"/>
        <v>43513</v>
      </c>
      <c r="J28" s="604">
        <f t="shared" si="2"/>
        <v>1</v>
      </c>
      <c r="K28" s="615"/>
      <c r="L28" s="619"/>
      <c r="Q28" s="617"/>
      <c r="R28" s="616"/>
    </row>
    <row r="29" spans="1:18" s="383" customFormat="1" ht="27" customHeight="1">
      <c r="A29" s="464">
        <f t="shared" si="3"/>
        <v>43452</v>
      </c>
      <c r="B29" s="601">
        <f t="shared" si="0"/>
        <v>3</v>
      </c>
      <c r="C29" s="411"/>
      <c r="D29" s="447"/>
      <c r="E29" s="605">
        <f t="shared" si="4"/>
        <v>43483</v>
      </c>
      <c r="F29" s="604">
        <f t="shared" si="1"/>
        <v>6</v>
      </c>
      <c r="G29" s="417"/>
      <c r="H29" s="447"/>
      <c r="I29" s="620">
        <f t="shared" si="5"/>
        <v>43514</v>
      </c>
      <c r="J29" s="604">
        <f t="shared" si="2"/>
        <v>2</v>
      </c>
      <c r="K29" s="615"/>
      <c r="L29" s="619"/>
      <c r="Q29" s="617"/>
      <c r="R29" s="616"/>
    </row>
    <row r="30" spans="1:18" s="383" customFormat="1" ht="27" customHeight="1">
      <c r="A30" s="464">
        <f t="shared" si="3"/>
        <v>43453</v>
      </c>
      <c r="B30" s="601">
        <f t="shared" si="0"/>
        <v>4</v>
      </c>
      <c r="C30" s="615"/>
      <c r="D30" s="609"/>
      <c r="E30" s="605">
        <f t="shared" si="4"/>
        <v>43484</v>
      </c>
      <c r="F30" s="604">
        <f t="shared" si="1"/>
        <v>7</v>
      </c>
      <c r="G30" s="615"/>
      <c r="H30" s="609"/>
      <c r="I30" s="466">
        <f t="shared" si="5"/>
        <v>43515</v>
      </c>
      <c r="J30" s="614">
        <f t="shared" si="2"/>
        <v>3</v>
      </c>
      <c r="K30" s="417"/>
      <c r="L30" s="462"/>
      <c r="Q30" s="617"/>
      <c r="R30" s="616"/>
    </row>
    <row r="31" spans="1:18" s="383" customFormat="1" ht="27" customHeight="1">
      <c r="A31" s="464">
        <f t="shared" si="3"/>
        <v>43454</v>
      </c>
      <c r="B31" s="601">
        <f t="shared" si="0"/>
        <v>5</v>
      </c>
      <c r="C31" s="411"/>
      <c r="D31" s="447"/>
      <c r="E31" s="636">
        <f t="shared" si="4"/>
        <v>43485</v>
      </c>
      <c r="F31" s="623">
        <f t="shared" si="1"/>
        <v>1</v>
      </c>
      <c r="G31" s="622"/>
      <c r="H31" s="625"/>
      <c r="I31" s="466">
        <f t="shared" si="5"/>
        <v>43516</v>
      </c>
      <c r="J31" s="614">
        <f t="shared" si="2"/>
        <v>4</v>
      </c>
      <c r="K31" s="417"/>
      <c r="L31" s="462"/>
      <c r="Q31" s="617"/>
      <c r="R31" s="616"/>
    </row>
    <row r="32" spans="1:18" s="383" customFormat="1" ht="27" customHeight="1">
      <c r="A32" s="464">
        <f t="shared" si="3"/>
        <v>43455</v>
      </c>
      <c r="B32" s="601">
        <f t="shared" si="0"/>
        <v>6</v>
      </c>
      <c r="C32" s="411"/>
      <c r="D32" s="447"/>
      <c r="E32" s="605">
        <f t="shared" si="4"/>
        <v>43486</v>
      </c>
      <c r="F32" s="604">
        <f t="shared" si="1"/>
        <v>2</v>
      </c>
      <c r="G32" s="615"/>
      <c r="H32" s="609"/>
      <c r="I32" s="466">
        <f t="shared" si="5"/>
        <v>43517</v>
      </c>
      <c r="J32" s="614">
        <f t="shared" si="2"/>
        <v>5</v>
      </c>
      <c r="K32" s="417"/>
      <c r="L32" s="462"/>
      <c r="Q32" s="617"/>
      <c r="R32" s="618"/>
    </row>
    <row r="33" spans="1:18" s="383" customFormat="1" ht="27" customHeight="1">
      <c r="A33" s="464">
        <f t="shared" si="3"/>
        <v>43456</v>
      </c>
      <c r="B33" s="601">
        <f t="shared" si="0"/>
        <v>7</v>
      </c>
      <c r="C33" s="411"/>
      <c r="D33" s="447"/>
      <c r="E33" s="605">
        <f t="shared" si="4"/>
        <v>43487</v>
      </c>
      <c r="F33" s="604">
        <f t="shared" si="1"/>
        <v>3</v>
      </c>
      <c r="G33" s="417"/>
      <c r="H33" s="447"/>
      <c r="I33" s="466">
        <f t="shared" si="5"/>
        <v>43518</v>
      </c>
      <c r="J33" s="614">
        <f t="shared" si="2"/>
        <v>6</v>
      </c>
      <c r="K33" s="417"/>
      <c r="L33" s="462"/>
      <c r="Q33" s="617"/>
      <c r="R33" s="616"/>
    </row>
    <row r="34" spans="1:18" s="383" customFormat="1" ht="27" customHeight="1">
      <c r="A34" s="464">
        <f t="shared" si="3"/>
        <v>43457</v>
      </c>
      <c r="B34" s="601">
        <f t="shared" si="0"/>
        <v>1</v>
      </c>
      <c r="C34" s="411"/>
      <c r="D34" s="447"/>
      <c r="E34" s="605">
        <f t="shared" si="4"/>
        <v>43488</v>
      </c>
      <c r="F34" s="604">
        <f t="shared" si="1"/>
        <v>4</v>
      </c>
      <c r="G34" s="417"/>
      <c r="H34" s="447"/>
      <c r="I34" s="466">
        <f t="shared" si="5"/>
        <v>43519</v>
      </c>
      <c r="J34" s="614">
        <f t="shared" si="2"/>
        <v>7</v>
      </c>
      <c r="K34" s="417"/>
      <c r="L34" s="462"/>
      <c r="Q34" s="617"/>
      <c r="R34" s="616"/>
    </row>
    <row r="35" spans="1:18" s="383" customFormat="1" ht="27" customHeight="1">
      <c r="A35" s="628">
        <f t="shared" si="3"/>
        <v>43458</v>
      </c>
      <c r="B35" s="627">
        <f t="shared" si="0"/>
        <v>2</v>
      </c>
      <c r="C35" s="626"/>
      <c r="D35" s="625"/>
      <c r="E35" s="605">
        <f t="shared" si="4"/>
        <v>43489</v>
      </c>
      <c r="F35" s="604">
        <f t="shared" si="1"/>
        <v>5</v>
      </c>
      <c r="G35" s="417"/>
      <c r="H35" s="447"/>
      <c r="I35" s="466">
        <f t="shared" si="5"/>
        <v>43520</v>
      </c>
      <c r="J35" s="614">
        <f t="shared" si="2"/>
        <v>1</v>
      </c>
      <c r="K35" s="417"/>
      <c r="L35" s="462"/>
      <c r="Q35" s="600"/>
      <c r="R35" s="599"/>
    </row>
    <row r="36" spans="1:18" s="383" customFormat="1" ht="27" customHeight="1">
      <c r="A36" s="464">
        <f t="shared" si="3"/>
        <v>43459</v>
      </c>
      <c r="B36" s="601">
        <f t="shared" si="0"/>
        <v>3</v>
      </c>
      <c r="C36" s="411"/>
      <c r="D36" s="447"/>
      <c r="E36" s="605">
        <f t="shared" si="4"/>
        <v>43490</v>
      </c>
      <c r="F36" s="604">
        <f t="shared" si="1"/>
        <v>6</v>
      </c>
      <c r="G36" s="417"/>
      <c r="H36" s="447"/>
      <c r="I36" s="466">
        <f t="shared" si="5"/>
        <v>43521</v>
      </c>
      <c r="J36" s="614">
        <f t="shared" si="2"/>
        <v>2</v>
      </c>
      <c r="K36" s="417"/>
      <c r="L36" s="462"/>
      <c r="Q36" s="600"/>
      <c r="R36" s="599"/>
    </row>
    <row r="37" spans="1:18" s="383" customFormat="1" ht="27" customHeight="1">
      <c r="A37" s="464">
        <f t="shared" si="3"/>
        <v>43460</v>
      </c>
      <c r="B37" s="601">
        <f t="shared" si="0"/>
        <v>4</v>
      </c>
      <c r="C37" s="615"/>
      <c r="D37" s="609"/>
      <c r="E37" s="605">
        <f t="shared" si="4"/>
        <v>43491</v>
      </c>
      <c r="F37" s="604">
        <f t="shared" si="1"/>
        <v>7</v>
      </c>
      <c r="G37" s="417"/>
      <c r="H37" s="447"/>
      <c r="I37" s="466">
        <f t="shared" si="5"/>
        <v>43522</v>
      </c>
      <c r="J37" s="614">
        <f t="shared" si="2"/>
        <v>3</v>
      </c>
      <c r="K37" s="417"/>
      <c r="L37" s="462"/>
      <c r="Q37" s="600"/>
      <c r="R37" s="599"/>
    </row>
    <row r="38" spans="1:18" s="383" customFormat="1" ht="27" customHeight="1">
      <c r="A38" s="464">
        <f t="shared" si="3"/>
        <v>43461</v>
      </c>
      <c r="B38" s="601">
        <f t="shared" si="0"/>
        <v>5</v>
      </c>
      <c r="C38" s="615"/>
      <c r="D38" s="609"/>
      <c r="E38" s="605">
        <f t="shared" si="4"/>
        <v>43492</v>
      </c>
      <c r="F38" s="604">
        <f t="shared" si="1"/>
        <v>1</v>
      </c>
      <c r="G38" s="417"/>
      <c r="H38" s="447"/>
      <c r="I38" s="466">
        <f t="shared" si="5"/>
        <v>43523</v>
      </c>
      <c r="J38" s="614">
        <f t="shared" si="2"/>
        <v>4</v>
      </c>
      <c r="L38" s="462"/>
      <c r="Q38" s="600"/>
      <c r="R38" s="599"/>
    </row>
    <row r="39" spans="1:18" s="383" customFormat="1" ht="27" customHeight="1">
      <c r="A39" s="464">
        <f t="shared" si="3"/>
        <v>43462</v>
      </c>
      <c r="B39" s="601">
        <f t="shared" si="0"/>
        <v>6</v>
      </c>
      <c r="C39" s="411"/>
      <c r="D39" s="447"/>
      <c r="E39" s="605">
        <f t="shared" si="4"/>
        <v>43493</v>
      </c>
      <c r="F39" s="604">
        <f t="shared" si="1"/>
        <v>2</v>
      </c>
      <c r="G39" s="417"/>
      <c r="H39" s="505"/>
      <c r="I39" s="504">
        <f t="shared" si="5"/>
        <v>43524</v>
      </c>
      <c r="J39" s="613">
        <f t="shared" si="2"/>
        <v>5</v>
      </c>
      <c r="K39" s="637" t="s">
        <v>65</v>
      </c>
      <c r="L39" s="612">
        <v>3</v>
      </c>
      <c r="P39" s="409"/>
      <c r="Q39" s="600"/>
      <c r="R39" s="599"/>
    </row>
    <row r="40" spans="1:18" s="383" customFormat="1" ht="27" customHeight="1">
      <c r="A40" s="628">
        <f t="shared" si="3"/>
        <v>43463</v>
      </c>
      <c r="B40" s="627">
        <f t="shared" ref="B40:B42" si="6">WEEKDAY(A40)</f>
        <v>7</v>
      </c>
      <c r="C40" s="626"/>
      <c r="D40" s="625"/>
      <c r="E40" s="608">
        <f t="shared" si="4"/>
        <v>43494</v>
      </c>
      <c r="F40" s="607">
        <f t="shared" si="1"/>
        <v>3</v>
      </c>
      <c r="G40" s="418"/>
      <c r="H40" s="606"/>
      <c r="I40" s="1310"/>
      <c r="J40" s="1311"/>
      <c r="K40" s="1311"/>
      <c r="L40" s="1312"/>
      <c r="Q40" s="600"/>
      <c r="R40" s="599"/>
    </row>
    <row r="41" spans="1:18" s="383" customFormat="1" ht="27" customHeight="1">
      <c r="A41" s="464">
        <f t="shared" si="3"/>
        <v>43464</v>
      </c>
      <c r="B41" s="601">
        <f t="shared" si="6"/>
        <v>1</v>
      </c>
      <c r="C41" s="411"/>
      <c r="D41" s="447"/>
      <c r="E41" s="605">
        <f t="shared" si="4"/>
        <v>43495</v>
      </c>
      <c r="F41" s="604">
        <f t="shared" si="1"/>
        <v>4</v>
      </c>
      <c r="G41" s="603"/>
      <c r="H41" s="602"/>
      <c r="I41" s="1313"/>
      <c r="J41" s="1314"/>
      <c r="K41" s="1314"/>
      <c r="L41" s="1315"/>
      <c r="Q41" s="600"/>
      <c r="R41" s="599"/>
    </row>
    <row r="42" spans="1:18" s="383" customFormat="1" ht="27" customHeight="1" thickBot="1">
      <c r="A42" s="628">
        <f t="shared" si="3"/>
        <v>43465</v>
      </c>
      <c r="B42" s="627">
        <f t="shared" si="6"/>
        <v>2</v>
      </c>
      <c r="C42" s="626"/>
      <c r="D42" s="625"/>
      <c r="E42" s="635">
        <f t="shared" si="4"/>
        <v>43496</v>
      </c>
      <c r="F42" s="634">
        <f t="shared" si="1"/>
        <v>5</v>
      </c>
      <c r="G42" s="633"/>
      <c r="H42" s="632"/>
      <c r="I42" s="1316"/>
      <c r="J42" s="1317"/>
      <c r="K42" s="1317"/>
      <c r="L42" s="1318"/>
      <c r="M42" s="1278" t="s">
        <v>330</v>
      </c>
      <c r="N42" s="1278"/>
      <c r="Q42" s="600"/>
      <c r="R42" s="599"/>
    </row>
    <row r="43" spans="1:18" s="383" customFormat="1" ht="27" customHeight="1" thickTop="1" thickBot="1">
      <c r="A43" s="1279" t="s">
        <v>76</v>
      </c>
      <c r="B43" s="1280"/>
      <c r="C43" s="384">
        <f>COUNTIF(C12:C42,"*")-COUNTIF(C12:C42,"入校*")</f>
        <v>0</v>
      </c>
      <c r="D43" s="385" t="s">
        <v>75</v>
      </c>
      <c r="E43" s="1283" t="s">
        <v>76</v>
      </c>
      <c r="F43" s="1284"/>
      <c r="G43" s="506">
        <f>COUNTIF(G12:G42,"*")</f>
        <v>0</v>
      </c>
      <c r="H43" s="509" t="s">
        <v>75</v>
      </c>
      <c r="I43" s="1283" t="s">
        <v>76</v>
      </c>
      <c r="J43" s="1284"/>
      <c r="K43" s="598">
        <f>COUNTIF(K12:K42,"*")-COUNTIF(K12:K42,"修了*")-COUNTIF(K12:K42,"就職活動日*")</f>
        <v>0</v>
      </c>
      <c r="L43" s="507" t="s">
        <v>75</v>
      </c>
      <c r="M43" s="423">
        <f>SUM(C43,G43,K43)</f>
        <v>0</v>
      </c>
      <c r="N43" s="387" t="s">
        <v>75</v>
      </c>
    </row>
    <row r="44" spans="1:18" s="383" customFormat="1" ht="27" customHeight="1" thickTop="1">
      <c r="A44" s="1288" t="s">
        <v>73</v>
      </c>
      <c r="B44" s="1289"/>
      <c r="C44" s="416"/>
      <c r="D44" s="388" t="s">
        <v>72</v>
      </c>
      <c r="E44" s="1290" t="s">
        <v>73</v>
      </c>
      <c r="F44" s="1289"/>
      <c r="G44" s="413"/>
      <c r="H44" s="389" t="s">
        <v>72</v>
      </c>
      <c r="I44" s="1290" t="s">
        <v>73</v>
      </c>
      <c r="J44" s="1289"/>
      <c r="K44" s="413"/>
      <c r="L44" s="422" t="s">
        <v>72</v>
      </c>
      <c r="M44" s="386">
        <f>SUM(C44,G44,K44)</f>
        <v>0</v>
      </c>
      <c r="N44" s="387" t="s">
        <v>72</v>
      </c>
    </row>
    <row r="45" spans="1:18" s="383" customFormat="1" ht="27" customHeight="1">
      <c r="A45" s="1294" t="s">
        <v>74</v>
      </c>
      <c r="B45" s="1295"/>
      <c r="C45" s="417"/>
      <c r="D45" s="390" t="s">
        <v>72</v>
      </c>
      <c r="E45" s="1296" t="s">
        <v>74</v>
      </c>
      <c r="F45" s="1295"/>
      <c r="G45" s="411"/>
      <c r="H45" s="391" t="s">
        <v>72</v>
      </c>
      <c r="I45" s="1297" t="s">
        <v>74</v>
      </c>
      <c r="J45" s="1298"/>
      <c r="K45" s="412"/>
      <c r="L45" s="392" t="s">
        <v>72</v>
      </c>
      <c r="M45" s="386">
        <f>SUM(C45,G45,K45)</f>
        <v>0</v>
      </c>
      <c r="N45" s="387" t="s">
        <v>72</v>
      </c>
    </row>
    <row r="46" spans="1:18" s="383" customFormat="1" ht="27" customHeight="1" thickBot="1">
      <c r="A46" s="1299" t="s">
        <v>78</v>
      </c>
      <c r="B46" s="1300"/>
      <c r="C46" s="418"/>
      <c r="D46" s="393" t="s">
        <v>72</v>
      </c>
      <c r="E46" s="1301" t="s">
        <v>78</v>
      </c>
      <c r="F46" s="1300"/>
      <c r="G46" s="415"/>
      <c r="H46" s="394" t="s">
        <v>72</v>
      </c>
      <c r="I46" s="1302" t="s">
        <v>78</v>
      </c>
      <c r="J46" s="1303"/>
      <c r="K46" s="414"/>
      <c r="L46" s="395" t="s">
        <v>72</v>
      </c>
      <c r="M46" s="386">
        <f>SUM(C46,G46,K46)</f>
        <v>0</v>
      </c>
      <c r="N46" s="387" t="s">
        <v>72</v>
      </c>
    </row>
    <row r="47" spans="1:18" s="383" customFormat="1" ht="27" customHeight="1" thickTop="1">
      <c r="A47" s="1304" t="s">
        <v>333</v>
      </c>
      <c r="B47" s="1305"/>
      <c r="C47" s="396">
        <f>SUM(C44:C46)</f>
        <v>0</v>
      </c>
      <c r="D47" s="397" t="s">
        <v>72</v>
      </c>
      <c r="E47" s="1304" t="s">
        <v>333</v>
      </c>
      <c r="F47" s="1305"/>
      <c r="G47" s="463">
        <f>SUM(G44:G46)</f>
        <v>0</v>
      </c>
      <c r="H47" s="398" t="s">
        <v>72</v>
      </c>
      <c r="I47" s="1304" t="s">
        <v>333</v>
      </c>
      <c r="J47" s="1305"/>
      <c r="K47" s="463">
        <f>SUM(K44:K46)</f>
        <v>0</v>
      </c>
      <c r="L47" s="398" t="s">
        <v>72</v>
      </c>
      <c r="M47" s="386">
        <f t="shared" ref="M47:M48" si="7">SUM(C47,G47,K47)</f>
        <v>0</v>
      </c>
      <c r="N47" s="387" t="s">
        <v>72</v>
      </c>
    </row>
    <row r="48" spans="1:18" s="383" customFormat="1" ht="27" customHeight="1" thickBot="1">
      <c r="A48" s="1306" t="s">
        <v>276</v>
      </c>
      <c r="B48" s="1307"/>
      <c r="C48" s="399">
        <v>3</v>
      </c>
      <c r="D48" s="400" t="s">
        <v>72</v>
      </c>
      <c r="E48" s="1308" t="s">
        <v>276</v>
      </c>
      <c r="F48" s="1309"/>
      <c r="G48" s="401"/>
      <c r="H48" s="402" t="s">
        <v>72</v>
      </c>
      <c r="I48" s="1306" t="s">
        <v>276</v>
      </c>
      <c r="J48" s="1307"/>
      <c r="K48" s="403">
        <v>3</v>
      </c>
      <c r="L48" s="404" t="s">
        <v>72</v>
      </c>
      <c r="M48" s="405">
        <f t="shared" si="7"/>
        <v>6</v>
      </c>
      <c r="N48" s="387" t="s">
        <v>72</v>
      </c>
    </row>
    <row r="49" spans="2:12" ht="14.25" thickTop="1">
      <c r="C49" s="406" t="str">
        <f>IF(M44=L5,"","＜ERROR＞")</f>
        <v/>
      </c>
      <c r="D49" s="475">
        <f>SUMIF(C12:C42,"&lt;&gt;入校式",D12:D42)</f>
        <v>0</v>
      </c>
      <c r="E49" s="475"/>
      <c r="F49" s="475"/>
      <c r="G49" s="476" t="str">
        <f>IF(M45=L6,"","＜ERROR＞")</f>
        <v/>
      </c>
      <c r="H49" s="475">
        <f>SUM(H12:H42)</f>
        <v>0</v>
      </c>
      <c r="I49" s="475"/>
      <c r="J49" s="475"/>
      <c r="K49" s="476" t="str">
        <f>IF(M46=L7,"","＜ERROR＞")</f>
        <v/>
      </c>
      <c r="L49" s="475">
        <f>SUMIF(K12:K42,"&lt;&gt;修了式",L12:L42)</f>
        <v>0</v>
      </c>
    </row>
    <row r="50" spans="2:12">
      <c r="C50" s="407" t="str">
        <f>IF(M44=L5,"","学科時間数が一致していません！")</f>
        <v/>
      </c>
      <c r="G50" s="407" t="str">
        <f>IF(M45=L6,"","実技時間数が一致していません！")</f>
        <v/>
      </c>
      <c r="K50" s="407" t="str">
        <f>IF(M46=L7,"","就職支援時間数が一致していません！")</f>
        <v/>
      </c>
    </row>
    <row r="53" spans="2:12">
      <c r="B53" s="408"/>
      <c r="C53" s="409"/>
      <c r="D53" s="410"/>
      <c r="E53" s="410"/>
    </row>
    <row r="54" spans="2:12">
      <c r="B54" s="408"/>
      <c r="C54" s="410"/>
      <c r="D54" s="409"/>
      <c r="E54" s="408"/>
    </row>
    <row r="55" spans="2:12">
      <c r="B55" s="408"/>
      <c r="C55" s="410"/>
      <c r="D55" s="409"/>
      <c r="E55" s="408"/>
    </row>
    <row r="56" spans="2:12">
      <c r="B56" s="408"/>
      <c r="C56" s="410"/>
      <c r="D56" s="409"/>
      <c r="E56" s="408"/>
    </row>
    <row r="57" spans="2:12">
      <c r="B57" s="408"/>
      <c r="C57" s="410"/>
      <c r="D57" s="409"/>
      <c r="E57" s="408"/>
    </row>
  </sheetData>
  <sheetProtection formatCells="0" formatColumns="0" formatRows="0"/>
  <protectedRanges>
    <protectedRange sqref="C13 C23 C30 C37:C38" name="範囲1_1"/>
  </protectedRanges>
  <mergeCells count="28">
    <mergeCell ref="A47:B47"/>
    <mergeCell ref="E47:F47"/>
    <mergeCell ref="I47:J47"/>
    <mergeCell ref="A48:B48"/>
    <mergeCell ref="E48:F48"/>
    <mergeCell ref="I48:J48"/>
    <mergeCell ref="A45:B45"/>
    <mergeCell ref="E45:F45"/>
    <mergeCell ref="I45:J45"/>
    <mergeCell ref="A46:B46"/>
    <mergeCell ref="E46:F46"/>
    <mergeCell ref="I46:J46"/>
    <mergeCell ref="A44:B44"/>
    <mergeCell ref="E44:F44"/>
    <mergeCell ref="I44:J44"/>
    <mergeCell ref="I40:L42"/>
    <mergeCell ref="A11:C11"/>
    <mergeCell ref="E11:G11"/>
    <mergeCell ref="I11:K11"/>
    <mergeCell ref="M42:N42"/>
    <mergeCell ref="A43:B43"/>
    <mergeCell ref="E43:F43"/>
    <mergeCell ref="I43:J43"/>
    <mergeCell ref="H3:J3"/>
    <mergeCell ref="K3:N3"/>
    <mergeCell ref="H4:J4"/>
    <mergeCell ref="K4:N4"/>
    <mergeCell ref="B7:J7"/>
  </mergeCells>
  <phoneticPr fontId="2"/>
  <conditionalFormatting sqref="A12:D42">
    <cfRule type="expression" dxfId="9" priority="10" stopIfTrue="1">
      <formula>OR($B12=1,$B12=7)</formula>
    </cfRule>
  </conditionalFormatting>
  <conditionalFormatting sqref="E12:H40 E41:F42">
    <cfRule type="expression" dxfId="8" priority="9" stopIfTrue="1">
      <formula>OR($F12=1,$F12=7)</formula>
    </cfRule>
  </conditionalFormatting>
  <conditionalFormatting sqref="I12:L39 I40">
    <cfRule type="expression" dxfId="7" priority="8" stopIfTrue="1">
      <formula>OR($J12=1,$J12=7)</formula>
    </cfRule>
  </conditionalFormatting>
  <conditionalFormatting sqref="C47">
    <cfRule type="cellIs" dxfId="6" priority="6" stopIfTrue="1" operator="notEqual">
      <formula>$D$49</formula>
    </cfRule>
  </conditionalFormatting>
  <conditionalFormatting sqref="G47">
    <cfRule type="cellIs" dxfId="5" priority="5" stopIfTrue="1" operator="notEqual">
      <formula>$H$49</formula>
    </cfRule>
  </conditionalFormatting>
  <conditionalFormatting sqref="K47">
    <cfRule type="cellIs" dxfId="4" priority="4" stopIfTrue="1" operator="notEqual">
      <formula>$L$49</formula>
    </cfRule>
  </conditionalFormatting>
  <conditionalFormatting sqref="M46">
    <cfRule type="cellIs" dxfId="3" priority="1" stopIfTrue="1" operator="notEqual">
      <formula>$L$7</formula>
    </cfRule>
  </conditionalFormatting>
  <conditionalFormatting sqref="M45">
    <cfRule type="cellIs" dxfId="2" priority="2" stopIfTrue="1" operator="notEqual">
      <formula>$L$6</formula>
    </cfRule>
  </conditionalFormatting>
  <conditionalFormatting sqref="M44">
    <cfRule type="cellIs" dxfId="1" priority="3" stopIfTrue="1" operator="notEqual">
      <formula>$L$5</formula>
    </cfRule>
  </conditionalFormatting>
  <dataValidations count="1">
    <dataValidation imeMode="off" allowBlank="1" showInputMessage="1" showErrorMessage="1" sqref="D12:D42 H12:H42 L12:L39"/>
  </dataValidations>
  <printOptions horizontalCentered="1"/>
  <pageMargins left="0.59055118110236227" right="0.19685039370078741" top="0.59055118110236227" bottom="0.59055118110236227" header="0.39370078740157483" footer="0.31496062992125984"/>
  <pageSetup paperSize="9" scale="71" orientation="portrait" r:id="rId1"/>
  <headerFooter alignWithMargins="0">
    <oddHeader>&amp;R&amp;10&amp;F</oddHeader>
  </headerFooter>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01"/>
  <sheetViews>
    <sheetView showZeros="0" view="pageBreakPreview" zoomScale="60" zoomScaleNormal="100" workbookViewId="0">
      <selection activeCell="K16" sqref="K16"/>
    </sheetView>
  </sheetViews>
  <sheetFormatPr defaultRowHeight="13.5"/>
  <cols>
    <col min="1" max="1" width="31.375" style="14" customWidth="1"/>
    <col min="2" max="2" width="22.625" style="14" customWidth="1"/>
    <col min="3" max="3" width="16.625" style="14" bestFit="1" customWidth="1"/>
    <col min="4" max="4" width="13.625" style="14" customWidth="1"/>
    <col min="5" max="16384" width="9" style="14"/>
  </cols>
  <sheetData>
    <row r="1" spans="1:5" ht="25.5" customHeight="1">
      <c r="A1" s="1320" t="s">
        <v>540</v>
      </c>
      <c r="B1" s="1320"/>
      <c r="C1" s="1320"/>
      <c r="D1" s="1320"/>
      <c r="E1" s="12"/>
    </row>
    <row r="2" spans="1:5" s="22" customFormat="1" ht="18.75" customHeight="1"/>
    <row r="3" spans="1:5" s="22" customFormat="1" ht="28.5" customHeight="1">
      <c r="A3" s="204" t="s">
        <v>275</v>
      </c>
      <c r="B3" s="1319">
        <f>入力表!C53</f>
        <v>0</v>
      </c>
      <c r="C3" s="1319"/>
      <c r="D3" s="1319"/>
    </row>
    <row r="4" spans="1:5" s="22" customFormat="1" ht="28.5" customHeight="1">
      <c r="A4" s="204" t="s">
        <v>31</v>
      </c>
      <c r="B4" s="1319">
        <f>入力表!G7</f>
        <v>0</v>
      </c>
      <c r="C4" s="1319"/>
      <c r="D4" s="1319"/>
    </row>
    <row r="5" spans="1:5" s="22" customFormat="1" ht="19.5" customHeight="1" thickBot="1">
      <c r="D5" s="203" t="s">
        <v>277</v>
      </c>
    </row>
    <row r="6" spans="1:5" s="22" customFormat="1" ht="32.1" customHeight="1" thickBot="1">
      <c r="A6" s="33" t="s">
        <v>44</v>
      </c>
      <c r="B6" s="34" t="s">
        <v>39</v>
      </c>
      <c r="C6" s="34" t="s">
        <v>428</v>
      </c>
      <c r="D6" s="35" t="s">
        <v>27</v>
      </c>
    </row>
    <row r="7" spans="1:5" s="22" customFormat="1" ht="32.1" customHeight="1" thickBot="1">
      <c r="A7" s="322" t="s">
        <v>170</v>
      </c>
      <c r="B7" s="323" t="s">
        <v>171</v>
      </c>
      <c r="C7" s="324">
        <v>1000</v>
      </c>
      <c r="D7" s="325"/>
    </row>
    <row r="8" spans="1:5" s="244" customFormat="1" ht="29.25" customHeight="1" thickTop="1">
      <c r="A8" s="357"/>
      <c r="B8" s="358"/>
      <c r="C8" s="326"/>
      <c r="D8" s="363"/>
    </row>
    <row r="9" spans="1:5" s="244" customFormat="1" ht="29.25" customHeight="1">
      <c r="A9" s="329"/>
      <c r="B9" s="359"/>
      <c r="C9" s="320"/>
      <c r="D9" s="364"/>
    </row>
    <row r="10" spans="1:5" s="244" customFormat="1" ht="29.25" customHeight="1">
      <c r="A10" s="329"/>
      <c r="B10" s="359"/>
      <c r="C10" s="320"/>
      <c r="D10" s="364"/>
    </row>
    <row r="11" spans="1:5" s="244" customFormat="1" ht="29.25" customHeight="1">
      <c r="A11" s="329"/>
      <c r="B11" s="359"/>
      <c r="C11" s="320"/>
      <c r="D11" s="364"/>
    </row>
    <row r="12" spans="1:5" s="244" customFormat="1" ht="29.25" customHeight="1">
      <c r="A12" s="327"/>
      <c r="B12" s="233"/>
      <c r="C12" s="320"/>
      <c r="D12" s="328"/>
    </row>
    <row r="13" spans="1:5" s="244" customFormat="1" ht="29.25" customHeight="1">
      <c r="A13" s="327"/>
      <c r="B13" s="233"/>
      <c r="C13" s="320"/>
      <c r="D13" s="328"/>
    </row>
    <row r="14" spans="1:5" s="244" customFormat="1" ht="29.25" customHeight="1">
      <c r="A14" s="327"/>
      <c r="B14" s="233"/>
      <c r="C14" s="320"/>
      <c r="D14" s="328"/>
    </row>
    <row r="15" spans="1:5" s="244" customFormat="1" ht="29.25" customHeight="1">
      <c r="A15" s="327"/>
      <c r="B15" s="233"/>
      <c r="C15" s="320"/>
      <c r="D15" s="328"/>
    </row>
    <row r="16" spans="1:5" s="244" customFormat="1" ht="29.25" customHeight="1">
      <c r="A16" s="327"/>
      <c r="B16" s="233"/>
      <c r="C16" s="320"/>
      <c r="D16" s="328"/>
    </row>
    <row r="17" spans="1:4" s="244" customFormat="1" ht="29.25" customHeight="1">
      <c r="A17" s="327"/>
      <c r="B17" s="233"/>
      <c r="C17" s="320"/>
      <c r="D17" s="328"/>
    </row>
    <row r="18" spans="1:4" s="244" customFormat="1" ht="29.25" customHeight="1">
      <c r="A18" s="327"/>
      <c r="B18" s="233"/>
      <c r="C18" s="320"/>
      <c r="D18" s="328"/>
    </row>
    <row r="19" spans="1:4" s="244" customFormat="1" ht="29.25" customHeight="1">
      <c r="A19" s="327"/>
      <c r="B19" s="233"/>
      <c r="C19" s="320"/>
      <c r="D19" s="328"/>
    </row>
    <row r="20" spans="1:4" s="244" customFormat="1" ht="29.25" customHeight="1">
      <c r="A20" s="327"/>
      <c r="B20" s="233"/>
      <c r="C20" s="320"/>
      <c r="D20" s="328"/>
    </row>
    <row r="21" spans="1:4" s="244" customFormat="1" ht="32.1" customHeight="1" thickBot="1">
      <c r="A21" s="330" t="s">
        <v>328</v>
      </c>
      <c r="B21" s="331"/>
      <c r="C21" s="332"/>
      <c r="D21" s="333"/>
    </row>
    <row r="22" spans="1:4" s="31" customFormat="1" ht="32.1" customHeight="1" thickTop="1" thickBot="1">
      <c r="A22" s="1321" t="s">
        <v>40</v>
      </c>
      <c r="B22" s="1322"/>
      <c r="C22" s="321">
        <f>SUM(C8:C21)</f>
        <v>0</v>
      </c>
      <c r="D22" s="36" t="s">
        <v>70</v>
      </c>
    </row>
    <row r="23" spans="1:4" s="31" customFormat="1">
      <c r="C23" s="232" t="str">
        <f>IF(C22&lt;=15000,"","＜ERROR＞")</f>
        <v/>
      </c>
    </row>
    <row r="24" spans="1:4" s="31" customFormat="1">
      <c r="C24" s="232" t="str">
        <f>IF(C22&lt;=15000,"","上限額を超えています！")</f>
        <v/>
      </c>
    </row>
    <row r="25" spans="1:4" s="31" customFormat="1">
      <c r="C25" s="232"/>
    </row>
    <row r="26" spans="1:4" s="31" customFormat="1">
      <c r="A26" s="334" t="s">
        <v>329</v>
      </c>
    </row>
    <row r="27" spans="1:4" s="31" customFormat="1" ht="16.5" customHeight="1">
      <c r="A27" s="334" t="s">
        <v>48</v>
      </c>
    </row>
    <row r="28" spans="1:4" s="31" customFormat="1" ht="16.5" customHeight="1">
      <c r="A28" s="334" t="s">
        <v>278</v>
      </c>
    </row>
    <row r="29" spans="1:4" s="31" customFormat="1" ht="16.5" customHeight="1">
      <c r="A29" s="334" t="s">
        <v>279</v>
      </c>
    </row>
    <row r="30" spans="1:4" s="22" customFormat="1"/>
    <row r="31" spans="1:4" s="22" customFormat="1"/>
    <row r="32" spans="1:4" s="22" customFormat="1"/>
    <row r="33" s="22" customFormat="1"/>
    <row r="34" s="22" customFormat="1"/>
    <row r="35" s="22" customFormat="1"/>
    <row r="36" s="22" customFormat="1"/>
    <row r="37" s="22" customFormat="1"/>
    <row r="38" s="22" customFormat="1"/>
    <row r="39" s="22" customFormat="1"/>
    <row r="40" s="22" customFormat="1"/>
    <row r="41" s="22" customFormat="1"/>
    <row r="42" s="22" customFormat="1"/>
    <row r="43" s="22" customFormat="1"/>
    <row r="44" s="22" customFormat="1"/>
    <row r="45" s="22" customFormat="1"/>
    <row r="46" s="22" customFormat="1"/>
    <row r="47" s="22" customFormat="1"/>
    <row r="48" s="22" customFormat="1"/>
    <row r="49" s="22" customFormat="1"/>
    <row r="50" s="22" customFormat="1"/>
    <row r="51" s="22" customFormat="1"/>
    <row r="52" s="22" customFormat="1"/>
    <row r="53" s="22" customFormat="1"/>
    <row r="54" s="22" customFormat="1"/>
    <row r="55" s="22" customFormat="1"/>
    <row r="56" s="22" customFormat="1"/>
    <row r="57" s="22" customFormat="1"/>
    <row r="58" s="22" customFormat="1"/>
    <row r="59" s="22" customFormat="1"/>
    <row r="60" s="22" customFormat="1"/>
    <row r="61" s="22" customFormat="1"/>
    <row r="62" s="22" customFormat="1"/>
    <row r="63" s="22" customFormat="1"/>
    <row r="64" s="22" customFormat="1"/>
    <row r="65" s="22" customFormat="1"/>
    <row r="66" s="22" customFormat="1"/>
    <row r="67" s="22" customFormat="1"/>
    <row r="68" s="22" customFormat="1"/>
    <row r="69" s="22" customFormat="1"/>
    <row r="70" s="22" customFormat="1"/>
    <row r="71" s="22" customFormat="1"/>
    <row r="72" s="22" customFormat="1"/>
    <row r="73" s="22" customFormat="1"/>
    <row r="74" s="22" customFormat="1"/>
    <row r="75" s="22" customFormat="1"/>
    <row r="76" s="22" customFormat="1"/>
    <row r="77" s="22" customFormat="1"/>
    <row r="78" s="22" customFormat="1"/>
    <row r="79" s="22" customFormat="1"/>
    <row r="80" s="22" customFormat="1"/>
    <row r="81" s="22" customFormat="1"/>
    <row r="82" s="22" customFormat="1"/>
    <row r="83" s="22" customFormat="1"/>
    <row r="84" s="22" customFormat="1"/>
    <row r="85" s="22" customFormat="1"/>
    <row r="86" s="22" customFormat="1"/>
    <row r="87" s="22" customFormat="1"/>
    <row r="88" s="22" customFormat="1"/>
    <row r="89" s="22" customFormat="1"/>
    <row r="90" s="22" customFormat="1"/>
    <row r="91" s="22" customFormat="1"/>
    <row r="92" s="22" customFormat="1"/>
    <row r="93" s="22" customFormat="1"/>
    <row r="94" s="22" customFormat="1"/>
    <row r="95" s="22" customFormat="1"/>
    <row r="96" s="22" customFormat="1"/>
    <row r="97" s="22" customFormat="1"/>
    <row r="98" s="22" customFormat="1"/>
    <row r="99" s="22" customFormat="1"/>
    <row r="100" s="22" customFormat="1"/>
    <row r="101" s="22" customFormat="1"/>
    <row r="102" s="22" customFormat="1"/>
    <row r="103" s="22" customFormat="1"/>
    <row r="104" s="22" customFormat="1"/>
    <row r="105" s="22" customFormat="1"/>
    <row r="106" s="22" customFormat="1"/>
    <row r="107" s="22" customFormat="1"/>
    <row r="108" s="22" customFormat="1"/>
    <row r="109" s="22" customFormat="1"/>
    <row r="110" s="22" customFormat="1"/>
    <row r="111" s="22" customFormat="1"/>
    <row r="112" s="22" customFormat="1"/>
    <row r="113" s="22" customFormat="1"/>
    <row r="114" s="22" customFormat="1"/>
    <row r="115" s="22" customFormat="1"/>
    <row r="116" s="22" customFormat="1"/>
    <row r="117" s="22" customFormat="1"/>
    <row r="118" s="22" customFormat="1"/>
    <row r="119" s="22" customFormat="1"/>
    <row r="120" s="22" customFormat="1"/>
    <row r="121" s="22" customFormat="1"/>
    <row r="122" s="22" customFormat="1"/>
    <row r="123" s="22" customFormat="1"/>
    <row r="124" s="22" customFormat="1"/>
    <row r="125" s="22" customFormat="1"/>
    <row r="126" s="22" customFormat="1"/>
    <row r="127" s="22" customFormat="1"/>
    <row r="128" s="22" customFormat="1"/>
    <row r="129" s="22" customFormat="1"/>
    <row r="130" s="22" customFormat="1"/>
    <row r="131" s="22" customFormat="1"/>
    <row r="132" s="22" customFormat="1"/>
    <row r="133" s="22" customFormat="1"/>
    <row r="134" s="22" customFormat="1"/>
    <row r="135" s="22" customFormat="1"/>
    <row r="136" s="22" customFormat="1"/>
    <row r="137" s="22" customFormat="1"/>
    <row r="138" s="22" customFormat="1"/>
    <row r="139" s="22" customFormat="1"/>
    <row r="140" s="22" customFormat="1"/>
    <row r="141" s="22" customFormat="1"/>
    <row r="142" s="22" customFormat="1"/>
    <row r="143" s="22" customFormat="1"/>
    <row r="144" s="22" customFormat="1"/>
    <row r="145" s="22" customFormat="1"/>
    <row r="146" s="22" customFormat="1"/>
    <row r="147" s="22" customFormat="1"/>
    <row r="148" s="22" customFormat="1"/>
    <row r="149" s="22" customFormat="1"/>
    <row r="150" s="22" customFormat="1"/>
    <row r="151" s="22" customFormat="1"/>
    <row r="152" s="22" customFormat="1"/>
    <row r="153" s="22" customFormat="1"/>
    <row r="154" s="22" customFormat="1"/>
    <row r="155" s="22" customFormat="1"/>
    <row r="156" s="22" customFormat="1"/>
    <row r="157" s="22" customFormat="1"/>
    <row r="158" s="22" customFormat="1"/>
    <row r="159" s="22" customFormat="1"/>
    <row r="160" s="22" customFormat="1"/>
    <row r="161" s="22" customFormat="1"/>
    <row r="162" s="22" customFormat="1"/>
    <row r="163" s="22" customFormat="1"/>
    <row r="164" s="22" customFormat="1"/>
    <row r="165" s="22" customFormat="1"/>
    <row r="166" s="22" customFormat="1"/>
    <row r="167" s="22" customFormat="1"/>
    <row r="168" s="22" customFormat="1"/>
    <row r="169" s="22" customFormat="1"/>
    <row r="170" s="22" customFormat="1"/>
    <row r="171" s="22" customFormat="1"/>
    <row r="172" s="22" customFormat="1"/>
    <row r="173" s="22" customFormat="1"/>
    <row r="174" s="22" customFormat="1"/>
    <row r="175" s="22" customFormat="1"/>
    <row r="176" s="22" customFormat="1"/>
    <row r="177" s="22" customFormat="1"/>
    <row r="178" s="22" customFormat="1"/>
    <row r="179" s="22" customFormat="1"/>
    <row r="180" s="22" customFormat="1"/>
    <row r="181" s="22" customFormat="1"/>
    <row r="182" s="22" customFormat="1"/>
    <row r="183" s="22" customFormat="1"/>
    <row r="184" s="22" customFormat="1"/>
    <row r="185" s="22" customFormat="1"/>
    <row r="186" s="22" customFormat="1"/>
    <row r="187" s="22" customFormat="1"/>
    <row r="188" s="22" customFormat="1"/>
    <row r="189" s="22" customFormat="1"/>
    <row r="190" s="22" customFormat="1"/>
    <row r="191" s="22" customFormat="1"/>
    <row r="192" s="22" customFormat="1"/>
    <row r="193" s="22" customFormat="1"/>
    <row r="194" s="22" customFormat="1"/>
    <row r="195" s="22" customFormat="1"/>
    <row r="196" s="22" customFormat="1"/>
    <row r="197" s="22" customFormat="1"/>
    <row r="198" s="22" customFormat="1"/>
    <row r="199" s="22" customFormat="1"/>
    <row r="200" s="22" customFormat="1"/>
    <row r="201" s="22" customFormat="1"/>
    <row r="202" s="22" customFormat="1"/>
    <row r="203" s="22" customFormat="1"/>
    <row r="204" s="22" customFormat="1"/>
    <row r="205" s="22" customFormat="1"/>
    <row r="206" s="22" customFormat="1"/>
    <row r="207" s="22" customFormat="1"/>
    <row r="208" s="22" customFormat="1"/>
    <row r="209" s="22" customFormat="1"/>
    <row r="210" s="22" customFormat="1"/>
    <row r="211" s="22" customFormat="1"/>
    <row r="212" s="22" customFormat="1"/>
    <row r="213" s="22" customFormat="1"/>
    <row r="214" s="22" customFormat="1"/>
    <row r="215" s="22" customFormat="1"/>
    <row r="216" s="22" customFormat="1"/>
    <row r="217" s="22" customFormat="1"/>
    <row r="218" s="22" customFormat="1"/>
    <row r="219" s="22" customFormat="1"/>
    <row r="220" s="22" customFormat="1"/>
    <row r="221" s="22" customFormat="1"/>
    <row r="222" s="22" customFormat="1"/>
    <row r="223" s="22" customFormat="1"/>
    <row r="224" s="22" customFormat="1"/>
    <row r="225" s="22" customFormat="1"/>
    <row r="226" s="22" customFormat="1"/>
    <row r="227" s="22" customFormat="1"/>
    <row r="228" s="22" customFormat="1"/>
    <row r="229" s="22" customFormat="1"/>
    <row r="230" s="22" customFormat="1"/>
    <row r="231" s="22" customFormat="1"/>
    <row r="232" s="22" customFormat="1"/>
    <row r="233" s="22" customFormat="1"/>
    <row r="234" s="22" customFormat="1"/>
    <row r="235" s="22" customFormat="1"/>
    <row r="236" s="22" customFormat="1"/>
    <row r="237" s="22" customFormat="1"/>
    <row r="238" s="22" customFormat="1"/>
    <row r="239" s="22" customFormat="1"/>
    <row r="240" s="22" customFormat="1"/>
    <row r="241" s="22" customFormat="1"/>
    <row r="242" s="22" customFormat="1"/>
    <row r="243" s="22" customFormat="1"/>
    <row r="244" s="22" customFormat="1"/>
    <row r="245" s="22" customFormat="1"/>
    <row r="246" s="22" customFormat="1"/>
    <row r="247" s="22" customFormat="1"/>
    <row r="248" s="22" customFormat="1"/>
    <row r="249" s="22" customFormat="1"/>
    <row r="250" s="22" customFormat="1"/>
    <row r="251" s="22" customFormat="1"/>
    <row r="252" s="22" customFormat="1"/>
    <row r="253" s="22" customFormat="1"/>
    <row r="254" s="22" customFormat="1"/>
    <row r="255" s="22" customFormat="1"/>
    <row r="256" s="22" customFormat="1"/>
    <row r="257" s="22" customFormat="1"/>
    <row r="258" s="22" customFormat="1"/>
    <row r="259" s="22" customFormat="1"/>
    <row r="260" s="22" customFormat="1"/>
    <row r="261" s="22" customFormat="1"/>
    <row r="262" s="22" customFormat="1"/>
    <row r="263" s="22" customFormat="1"/>
    <row r="264" s="22" customFormat="1"/>
    <row r="265" s="22" customFormat="1"/>
    <row r="266" s="22" customFormat="1"/>
    <row r="267" s="22" customFormat="1"/>
    <row r="268" s="22" customFormat="1"/>
    <row r="269" s="22" customFormat="1"/>
    <row r="270" s="22" customFormat="1"/>
    <row r="271" s="22" customFormat="1"/>
    <row r="272" s="22" customFormat="1"/>
    <row r="273" s="22" customFormat="1"/>
    <row r="274" s="22" customFormat="1"/>
    <row r="275" s="22" customFormat="1"/>
    <row r="276" s="22" customFormat="1"/>
    <row r="277" s="22" customFormat="1"/>
    <row r="278" s="22" customFormat="1"/>
    <row r="279" s="22" customFormat="1"/>
    <row r="280" s="22" customFormat="1"/>
    <row r="281" s="22" customFormat="1"/>
    <row r="282" s="22" customFormat="1"/>
    <row r="283" s="22" customFormat="1"/>
    <row r="284" s="22" customFormat="1"/>
    <row r="285" s="22" customFormat="1"/>
    <row r="286" s="22" customFormat="1"/>
    <row r="287" s="22" customFormat="1"/>
    <row r="288" s="22" customFormat="1"/>
    <row r="289" s="22" customFormat="1"/>
    <row r="290" s="22" customFormat="1"/>
    <row r="291" s="22" customFormat="1"/>
    <row r="292" s="22" customFormat="1"/>
    <row r="293" s="22" customFormat="1"/>
    <row r="294" s="22" customFormat="1"/>
    <row r="295" s="22" customFormat="1"/>
    <row r="296" s="22" customFormat="1"/>
    <row r="297" s="22" customFormat="1"/>
    <row r="298" s="22" customFormat="1"/>
    <row r="299" s="22" customFormat="1"/>
    <row r="300" s="22" customFormat="1"/>
    <row r="301" s="22" customFormat="1"/>
    <row r="302" s="22" customFormat="1"/>
    <row r="303" s="22" customFormat="1"/>
    <row r="304" s="22" customFormat="1"/>
    <row r="305" s="22" customFormat="1"/>
    <row r="306" s="22" customFormat="1"/>
    <row r="307" s="22" customFormat="1"/>
    <row r="308" s="22" customFormat="1"/>
    <row r="309" s="22" customFormat="1"/>
    <row r="310" s="22" customFormat="1"/>
    <row r="311" s="22" customFormat="1"/>
    <row r="312" s="22" customFormat="1"/>
    <row r="313" s="22" customFormat="1"/>
    <row r="314" s="22" customFormat="1"/>
    <row r="315" s="22" customFormat="1"/>
    <row r="316" s="22" customFormat="1"/>
    <row r="317" s="22" customFormat="1"/>
    <row r="318" s="22" customFormat="1"/>
    <row r="319" s="22" customFormat="1"/>
    <row r="320" s="22" customFormat="1"/>
    <row r="321" s="22" customFormat="1"/>
    <row r="322" s="22" customFormat="1"/>
    <row r="323" s="22" customFormat="1"/>
    <row r="324" s="22" customFormat="1"/>
    <row r="325" s="22" customFormat="1"/>
    <row r="326" s="22" customFormat="1"/>
    <row r="327" s="22" customFormat="1"/>
    <row r="328" s="22" customFormat="1"/>
    <row r="329" s="22" customFormat="1"/>
    <row r="330" s="22" customFormat="1"/>
    <row r="331" s="22" customFormat="1"/>
    <row r="332" s="22" customFormat="1"/>
    <row r="333" s="22" customFormat="1"/>
    <row r="334" s="22" customFormat="1"/>
    <row r="335" s="22" customFormat="1"/>
    <row r="336" s="22" customFormat="1"/>
    <row r="337" s="22" customFormat="1"/>
    <row r="338" s="22" customFormat="1"/>
    <row r="339" s="22" customFormat="1"/>
    <row r="340" s="22" customFormat="1"/>
    <row r="341" s="22" customFormat="1"/>
    <row r="342" s="22" customFormat="1"/>
    <row r="343" s="22" customFormat="1"/>
    <row r="344" s="22" customFormat="1"/>
    <row r="345" s="22" customFormat="1"/>
    <row r="346" s="22" customFormat="1"/>
    <row r="347" s="22" customFormat="1"/>
    <row r="348" s="22" customFormat="1"/>
    <row r="349" s="22" customFormat="1"/>
    <row r="350" s="22" customFormat="1"/>
    <row r="351" s="22" customFormat="1"/>
    <row r="352" s="22" customFormat="1"/>
    <row r="353" s="22" customFormat="1"/>
    <row r="354" s="22" customFormat="1"/>
    <row r="355" s="22" customFormat="1"/>
    <row r="356" s="22" customFormat="1"/>
    <row r="357" s="22" customFormat="1"/>
    <row r="358" s="22" customFormat="1"/>
    <row r="359" s="22" customFormat="1"/>
    <row r="360" s="22" customFormat="1"/>
    <row r="361" s="22" customFormat="1"/>
    <row r="362" s="22" customFormat="1"/>
    <row r="363" s="22" customFormat="1"/>
    <row r="364" s="22" customFormat="1"/>
    <row r="365" s="22" customFormat="1"/>
    <row r="366" s="22" customFormat="1"/>
    <row r="367" s="22" customFormat="1"/>
    <row r="368" s="22" customFormat="1"/>
    <row r="369" s="22" customFormat="1"/>
    <row r="370" s="22" customFormat="1"/>
    <row r="371" s="22" customFormat="1"/>
    <row r="372" s="22" customFormat="1"/>
    <row r="373" s="22" customFormat="1"/>
    <row r="374" s="22" customFormat="1"/>
    <row r="375" s="22" customFormat="1"/>
    <row r="376" s="22" customFormat="1"/>
    <row r="377" s="22" customFormat="1"/>
    <row r="378" s="22" customFormat="1"/>
    <row r="379" s="22" customFormat="1"/>
    <row r="380" s="22" customFormat="1"/>
    <row r="381" s="22" customFormat="1"/>
    <row r="382" s="22" customFormat="1"/>
    <row r="383" s="22" customFormat="1"/>
    <row r="384" s="22" customFormat="1"/>
    <row r="385" s="22" customFormat="1"/>
    <row r="386" s="22" customFormat="1"/>
    <row r="387" s="22" customFormat="1"/>
    <row r="388" s="22" customFormat="1"/>
    <row r="389" s="22" customFormat="1"/>
    <row r="390" s="22" customFormat="1"/>
    <row r="391" s="22" customFormat="1"/>
    <row r="392" s="22" customFormat="1"/>
    <row r="393" s="22" customFormat="1"/>
    <row r="394" s="22" customFormat="1"/>
    <row r="395" s="22" customFormat="1"/>
    <row r="396" s="22" customFormat="1"/>
    <row r="397" s="22" customFormat="1"/>
    <row r="398" s="22" customFormat="1"/>
    <row r="399" s="22" customFormat="1"/>
    <row r="400" s="22" customFormat="1"/>
    <row r="401" s="22" customFormat="1"/>
  </sheetData>
  <sheetProtection sheet="1" objects="1" scenarios="1" formatCells="0" formatColumns="0" formatRows="0" insertRows="0" deleteRows="0"/>
  <mergeCells count="4">
    <mergeCell ref="B3:D3"/>
    <mergeCell ref="B4:D4"/>
    <mergeCell ref="A1:D1"/>
    <mergeCell ref="A22:B22"/>
  </mergeCells>
  <phoneticPr fontId="2"/>
  <conditionalFormatting sqref="C22">
    <cfRule type="cellIs" dxfId="0" priority="1" stopIfTrue="1" operator="greaterThan">
      <formula>15000</formula>
    </cfRule>
  </conditionalFormatting>
  <dataValidations count="1">
    <dataValidation allowBlank="1" showInputMessage="1" showErrorMessage="1" error="テキスト金額は15,000円以下で設定してください" sqref="C22"/>
  </dataValidations>
  <printOptions horizontalCentered="1"/>
  <pageMargins left="0.59055118110236227" right="0.19685039370078741" top="0.59055118110236227" bottom="0.59055118110236227" header="0.39370078740157483" footer="0.31496062992125984"/>
  <pageSetup paperSize="9" orientation="portrait" r:id="rId1"/>
  <headerFooter alignWithMargins="0">
    <oddHeader>&amp;R&amp;10&amp;F</oddHead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23"/>
  <sheetViews>
    <sheetView workbookViewId="0"/>
  </sheetViews>
  <sheetFormatPr defaultRowHeight="13.5"/>
  <cols>
    <col min="1" max="1" width="2.5" customWidth="1"/>
    <col min="2" max="2" width="5.625" customWidth="1"/>
    <col min="3" max="3" width="3.375" bestFit="1" customWidth="1"/>
  </cols>
  <sheetData>
    <row r="1" spans="1:21" ht="26.25" customHeight="1">
      <c r="A1" s="349" t="s">
        <v>361</v>
      </c>
      <c r="B1" s="349"/>
      <c r="C1" s="349"/>
      <c r="D1" s="349"/>
      <c r="E1" s="349"/>
      <c r="F1" s="349"/>
      <c r="G1" s="349"/>
      <c r="H1" s="349"/>
      <c r="J1" s="335"/>
      <c r="K1" s="335"/>
      <c r="L1" s="335"/>
    </row>
    <row r="2" spans="1:21" ht="7.5" customHeight="1"/>
    <row r="3" spans="1:21" ht="18.75" customHeight="1">
      <c r="A3" s="336" t="s">
        <v>532</v>
      </c>
    </row>
    <row r="4" spans="1:21" ht="3.75" customHeight="1">
      <c r="A4" s="336"/>
    </row>
    <row r="5" spans="1:21" ht="18.75" customHeight="1">
      <c r="A5" s="336"/>
      <c r="B5" s="337" t="s">
        <v>334</v>
      </c>
    </row>
    <row r="6" spans="1:21" ht="18.75" customHeight="1">
      <c r="A6" s="338"/>
      <c r="B6" s="337" t="s">
        <v>335</v>
      </c>
    </row>
    <row r="7" spans="1:21" ht="18.75" customHeight="1">
      <c r="B7" s="339" t="s">
        <v>336</v>
      </c>
      <c r="C7" s="1341" t="s">
        <v>337</v>
      </c>
      <c r="D7" s="1040"/>
      <c r="E7" s="1040"/>
      <c r="F7" s="1040"/>
      <c r="G7" s="1340"/>
      <c r="H7" s="1339" t="s">
        <v>338</v>
      </c>
      <c r="I7" s="1040"/>
      <c r="J7" s="1040"/>
      <c r="K7" s="1340"/>
      <c r="L7" s="6"/>
      <c r="M7" s="6"/>
      <c r="N7" s="6"/>
      <c r="O7" s="6"/>
      <c r="P7" s="6"/>
      <c r="Q7" s="3"/>
      <c r="R7" s="3"/>
      <c r="S7" s="3"/>
      <c r="T7" s="3"/>
      <c r="U7" s="3"/>
    </row>
    <row r="8" spans="1:21" ht="37.5" customHeight="1">
      <c r="B8" s="453"/>
      <c r="C8" s="340" t="s">
        <v>348</v>
      </c>
      <c r="D8" s="1342" t="s">
        <v>533</v>
      </c>
      <c r="E8" s="1342"/>
      <c r="F8" s="1342"/>
      <c r="G8" s="1343"/>
      <c r="H8" s="341" t="s">
        <v>349</v>
      </c>
      <c r="I8" s="342"/>
      <c r="J8" s="342"/>
      <c r="K8" s="343"/>
      <c r="L8" s="344"/>
      <c r="M8" s="344"/>
      <c r="N8" s="344"/>
      <c r="O8" s="344"/>
      <c r="P8" s="344"/>
      <c r="Q8" s="3"/>
      <c r="R8" s="3"/>
      <c r="S8" s="3"/>
      <c r="T8" s="3"/>
      <c r="U8" s="3"/>
    </row>
    <row r="9" spans="1:21" ht="37.5" customHeight="1">
      <c r="B9" s="453"/>
      <c r="C9" s="340" t="s">
        <v>350</v>
      </c>
      <c r="D9" s="340" t="s">
        <v>339</v>
      </c>
      <c r="E9" s="342"/>
      <c r="F9" s="342"/>
      <c r="G9" s="342"/>
      <c r="H9" s="1344" t="s">
        <v>340</v>
      </c>
      <c r="I9" s="887"/>
      <c r="J9" s="887"/>
      <c r="K9" s="1333"/>
      <c r="L9" s="344"/>
      <c r="M9" s="344"/>
      <c r="N9" s="344"/>
      <c r="O9" s="344"/>
      <c r="P9" s="344"/>
      <c r="Q9" s="3"/>
      <c r="R9" s="3"/>
      <c r="S9" s="3"/>
      <c r="T9" s="3"/>
      <c r="U9" s="3"/>
    </row>
    <row r="10" spans="1:21" ht="37.5" customHeight="1">
      <c r="B10" s="453"/>
      <c r="C10" s="340" t="s">
        <v>351</v>
      </c>
      <c r="D10" s="340" t="s">
        <v>341</v>
      </c>
      <c r="E10" s="342"/>
      <c r="F10" s="342"/>
      <c r="G10" s="342"/>
      <c r="H10" s="1344" t="s">
        <v>342</v>
      </c>
      <c r="I10" s="887"/>
      <c r="J10" s="887"/>
      <c r="K10" s="1333"/>
      <c r="L10" s="344"/>
      <c r="M10" s="344"/>
      <c r="N10" s="344"/>
      <c r="O10" s="344"/>
      <c r="P10" s="344"/>
      <c r="Q10" s="3"/>
      <c r="R10" s="3"/>
      <c r="S10" s="3"/>
      <c r="T10" s="3"/>
      <c r="U10" s="3"/>
    </row>
    <row r="11" spans="1:21" ht="37.5" customHeight="1">
      <c r="B11" s="454"/>
      <c r="C11" s="340" t="s">
        <v>352</v>
      </c>
      <c r="D11" s="1329" t="s">
        <v>343</v>
      </c>
      <c r="E11" s="1330"/>
      <c r="F11" s="1330"/>
      <c r="G11" s="1331"/>
      <c r="H11" s="1332" t="s">
        <v>353</v>
      </c>
      <c r="I11" s="887"/>
      <c r="J11" s="887"/>
      <c r="K11" s="1333"/>
      <c r="L11" s="346"/>
      <c r="M11" s="346"/>
      <c r="N11" s="346"/>
      <c r="O11" s="346"/>
      <c r="P11" s="346"/>
      <c r="Q11" s="3"/>
      <c r="R11" s="3"/>
      <c r="S11" s="3"/>
      <c r="T11" s="3"/>
      <c r="U11" s="3"/>
    </row>
    <row r="12" spans="1:21" ht="37.5" customHeight="1">
      <c r="B12" s="453"/>
      <c r="C12" s="340" t="s">
        <v>354</v>
      </c>
      <c r="D12" s="1335" t="s">
        <v>344</v>
      </c>
      <c r="E12" s="887"/>
      <c r="F12" s="887"/>
      <c r="G12" s="1333"/>
      <c r="H12" s="347"/>
      <c r="I12" s="345"/>
      <c r="J12" s="345"/>
      <c r="K12" s="343"/>
      <c r="L12" s="344"/>
      <c r="M12" s="344"/>
      <c r="N12" s="344"/>
      <c r="O12" s="344"/>
      <c r="P12" s="344"/>
      <c r="Q12" s="3"/>
      <c r="R12" s="3"/>
      <c r="S12" s="3"/>
      <c r="T12" s="3"/>
      <c r="U12" s="3"/>
    </row>
    <row r="13" spans="1:21" ht="37.5" customHeight="1">
      <c r="B13" s="453"/>
      <c r="C13" s="340" t="s">
        <v>355</v>
      </c>
      <c r="D13" s="340" t="s">
        <v>356</v>
      </c>
      <c r="E13" s="342"/>
      <c r="F13" s="342"/>
      <c r="G13" s="342"/>
      <c r="H13" s="1334" t="s">
        <v>373</v>
      </c>
      <c r="I13" s="887"/>
      <c r="J13" s="887"/>
      <c r="K13" s="1333"/>
      <c r="L13" s="344"/>
      <c r="M13" s="344"/>
      <c r="N13" s="344"/>
      <c r="O13" s="344"/>
      <c r="P13" s="344"/>
      <c r="Q13" s="3"/>
      <c r="R13" s="3"/>
      <c r="S13" s="3"/>
      <c r="T13" s="3"/>
      <c r="U13" s="3"/>
    </row>
    <row r="14" spans="1:21" ht="37.5" customHeight="1">
      <c r="B14" s="453"/>
      <c r="C14" s="340" t="s">
        <v>357</v>
      </c>
      <c r="D14" s="340" t="s">
        <v>345</v>
      </c>
      <c r="E14" s="342"/>
      <c r="F14" s="342"/>
      <c r="G14" s="342"/>
      <c r="H14" s="347" t="s">
        <v>358</v>
      </c>
      <c r="I14" s="342"/>
      <c r="J14" s="342"/>
      <c r="K14" s="343"/>
      <c r="L14" s="344"/>
      <c r="M14" s="344"/>
      <c r="N14" s="344"/>
      <c r="O14" s="344"/>
      <c r="P14" s="344"/>
      <c r="Q14" s="3"/>
      <c r="R14" s="3"/>
      <c r="S14" s="3"/>
      <c r="T14" s="3"/>
      <c r="U14" s="3"/>
    </row>
    <row r="15" spans="1:21" ht="51" customHeight="1">
      <c r="B15" s="453"/>
      <c r="C15" s="340" t="s">
        <v>359</v>
      </c>
      <c r="D15" s="340" t="s">
        <v>346</v>
      </c>
      <c r="E15" s="342"/>
      <c r="F15" s="342"/>
      <c r="G15" s="342"/>
      <c r="H15" s="1336" t="s">
        <v>376</v>
      </c>
      <c r="I15" s="1337"/>
      <c r="J15" s="1337"/>
      <c r="K15" s="1338"/>
      <c r="L15" s="344"/>
      <c r="M15" s="344"/>
      <c r="N15" s="344"/>
      <c r="O15" s="344"/>
      <c r="P15" s="344"/>
      <c r="Q15" s="3"/>
      <c r="R15" s="3"/>
      <c r="S15" s="3"/>
      <c r="T15" s="3"/>
      <c r="U15" s="3"/>
    </row>
    <row r="16" spans="1:21" ht="37.5" customHeight="1">
      <c r="B16" s="455"/>
      <c r="C16" s="348" t="s">
        <v>360</v>
      </c>
      <c r="D16" s="1323" t="s">
        <v>507</v>
      </c>
      <c r="E16" s="1323"/>
      <c r="F16" s="1323"/>
      <c r="G16" s="1324"/>
      <c r="H16" s="1328" t="s">
        <v>510</v>
      </c>
      <c r="I16" s="1328"/>
      <c r="J16" s="1328"/>
      <c r="K16" s="1328"/>
      <c r="L16" s="3"/>
      <c r="M16" s="3"/>
      <c r="N16" s="3"/>
      <c r="O16" s="3"/>
      <c r="P16" s="3"/>
      <c r="Q16" s="3"/>
      <c r="R16" s="3"/>
      <c r="S16" s="3"/>
      <c r="T16" s="3"/>
      <c r="U16" s="3"/>
    </row>
    <row r="17" spans="2:21" ht="37.5" customHeight="1">
      <c r="B17" s="455"/>
      <c r="C17" s="348" t="s">
        <v>372</v>
      </c>
      <c r="D17" s="1323" t="s">
        <v>347</v>
      </c>
      <c r="E17" s="1323"/>
      <c r="F17" s="1323"/>
      <c r="G17" s="1324"/>
      <c r="H17" s="1328" t="s">
        <v>511</v>
      </c>
      <c r="I17" s="1328"/>
      <c r="J17" s="1328"/>
      <c r="K17" s="1328"/>
      <c r="L17" s="3"/>
      <c r="M17" s="3"/>
      <c r="N17" s="3"/>
      <c r="O17" s="3"/>
      <c r="P17" s="3"/>
      <c r="Q17" s="3"/>
      <c r="R17" s="3"/>
      <c r="S17" s="3"/>
      <c r="T17" s="3"/>
      <c r="U17" s="3"/>
    </row>
    <row r="18" spans="2:21" ht="37.5" customHeight="1">
      <c r="B18" s="455"/>
      <c r="C18" s="348" t="s">
        <v>503</v>
      </c>
      <c r="D18" s="1323" t="s">
        <v>508</v>
      </c>
      <c r="E18" s="1323"/>
      <c r="F18" s="1323"/>
      <c r="G18" s="1324"/>
      <c r="H18" s="1328" t="s">
        <v>374</v>
      </c>
      <c r="I18" s="1328"/>
      <c r="J18" s="1328"/>
      <c r="K18" s="1328"/>
      <c r="L18" s="3"/>
      <c r="M18" s="3"/>
      <c r="N18" s="3"/>
      <c r="O18" s="3"/>
      <c r="P18" s="3"/>
      <c r="Q18" s="3"/>
      <c r="R18" s="3"/>
      <c r="S18" s="3"/>
      <c r="T18" s="3"/>
      <c r="U18" s="3"/>
    </row>
    <row r="19" spans="2:21" ht="37.5" customHeight="1">
      <c r="B19" s="455"/>
      <c r="C19" s="348" t="s">
        <v>505</v>
      </c>
      <c r="D19" s="1323" t="s">
        <v>506</v>
      </c>
      <c r="E19" s="1323"/>
      <c r="F19" s="1323"/>
      <c r="G19" s="1324"/>
      <c r="H19" s="1325" t="s">
        <v>504</v>
      </c>
      <c r="I19" s="1326"/>
      <c r="J19" s="1326"/>
      <c r="K19" s="1327"/>
      <c r="L19" s="3"/>
      <c r="M19" s="3"/>
      <c r="N19" s="3"/>
      <c r="O19" s="3"/>
      <c r="P19" s="3"/>
      <c r="Q19" s="3"/>
      <c r="R19" s="3"/>
      <c r="S19" s="3"/>
      <c r="T19" s="3"/>
      <c r="U19" s="3"/>
    </row>
    <row r="20" spans="2:21" ht="37.5" customHeight="1">
      <c r="B20" s="455"/>
      <c r="C20" s="348" t="s">
        <v>509</v>
      </c>
      <c r="D20" s="1323" t="s">
        <v>370</v>
      </c>
      <c r="E20" s="1323"/>
      <c r="F20" s="1323"/>
      <c r="G20" s="1324"/>
      <c r="H20" s="1325" t="s">
        <v>427</v>
      </c>
      <c r="I20" s="1326"/>
      <c r="J20" s="1326"/>
      <c r="K20" s="1327"/>
      <c r="L20" s="3"/>
      <c r="M20" s="3"/>
      <c r="N20" s="3"/>
      <c r="O20" s="3"/>
      <c r="P20" s="3"/>
      <c r="Q20" s="3"/>
      <c r="R20" s="3"/>
      <c r="S20" s="3"/>
      <c r="T20" s="3"/>
      <c r="U20" s="3"/>
    </row>
    <row r="21" spans="2:21">
      <c r="L21" s="3"/>
      <c r="M21" s="3"/>
      <c r="N21" s="3"/>
      <c r="O21" s="3"/>
      <c r="P21" s="3"/>
      <c r="Q21" s="3"/>
      <c r="R21" s="3"/>
      <c r="S21" s="3"/>
      <c r="T21" s="3"/>
      <c r="U21" s="3"/>
    </row>
    <row r="22" spans="2:21">
      <c r="L22" s="3"/>
      <c r="M22" s="3"/>
      <c r="N22" s="3"/>
      <c r="O22" s="3"/>
      <c r="P22" s="3"/>
      <c r="Q22" s="3"/>
      <c r="R22" s="3"/>
      <c r="S22" s="3"/>
      <c r="T22" s="3"/>
      <c r="U22" s="3"/>
    </row>
    <row r="23" spans="2:21">
      <c r="L23" s="3"/>
      <c r="M23" s="3"/>
      <c r="N23" s="3"/>
      <c r="O23" s="3"/>
      <c r="P23" s="3"/>
      <c r="Q23" s="3"/>
      <c r="R23" s="3"/>
      <c r="S23" s="3"/>
      <c r="T23" s="3"/>
      <c r="U23" s="3"/>
    </row>
  </sheetData>
  <mergeCells count="20">
    <mergeCell ref="H7:K7"/>
    <mergeCell ref="C7:G7"/>
    <mergeCell ref="D8:G8"/>
    <mergeCell ref="H9:K9"/>
    <mergeCell ref="H10:K10"/>
    <mergeCell ref="D20:G20"/>
    <mergeCell ref="H20:K20"/>
    <mergeCell ref="D18:G18"/>
    <mergeCell ref="H18:K18"/>
    <mergeCell ref="D11:G11"/>
    <mergeCell ref="H11:K11"/>
    <mergeCell ref="D17:G17"/>
    <mergeCell ref="H17:K17"/>
    <mergeCell ref="H13:K13"/>
    <mergeCell ref="D12:G12"/>
    <mergeCell ref="H15:K15"/>
    <mergeCell ref="D19:G19"/>
    <mergeCell ref="H19:K19"/>
    <mergeCell ref="D16:G16"/>
    <mergeCell ref="H16:K16"/>
  </mergeCells>
  <phoneticPr fontId="2"/>
  <printOptions horizontalCentered="1"/>
  <pageMargins left="0.59055118110236227" right="0.19685039370078741" top="0.59055118110236227" bottom="0.59055118110236227" header="0.39370078740157483" footer="0.31496062992125984"/>
  <pageSetup paperSize="9" orientation="portrait" horizontalDpi="300" r:id="rId1"/>
  <headerFooter alignWithMargins="0">
    <oddHeader>&amp;R&amp;10&amp;F</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51"/>
  <sheetViews>
    <sheetView showZeros="0" view="pageBreakPreview" zoomScaleNormal="100" zoomScaleSheetLayoutView="100" workbookViewId="0">
      <selection activeCell="A2" sqref="A2"/>
    </sheetView>
  </sheetViews>
  <sheetFormatPr defaultRowHeight="13.5"/>
  <cols>
    <col min="1" max="1" width="0.75" customWidth="1"/>
    <col min="2" max="2" width="22.375" style="1" customWidth="1"/>
    <col min="3" max="14" width="6.5" customWidth="1"/>
    <col min="15" max="15" width="1.125" customWidth="1"/>
  </cols>
  <sheetData>
    <row r="1" spans="1:19" ht="24" customHeight="1">
      <c r="A1" s="938" t="s">
        <v>545</v>
      </c>
      <c r="B1" s="938"/>
      <c r="C1" s="938"/>
      <c r="D1" s="938"/>
      <c r="E1" s="938"/>
      <c r="F1" s="938"/>
      <c r="G1" s="938"/>
      <c r="H1" s="938"/>
      <c r="I1" s="938"/>
      <c r="J1" s="938"/>
      <c r="K1" s="938"/>
      <c r="L1" s="938"/>
      <c r="M1" s="938"/>
      <c r="N1" s="938"/>
    </row>
    <row r="2" spans="1:19" ht="12.75" customHeight="1" thickBot="1">
      <c r="A2" s="21"/>
      <c r="B2" s="21"/>
      <c r="C2" s="21"/>
      <c r="D2" s="21"/>
      <c r="E2" s="21"/>
      <c r="F2" s="21"/>
      <c r="G2" s="21"/>
      <c r="H2" s="21"/>
      <c r="I2" s="21"/>
      <c r="J2" s="21"/>
      <c r="K2" s="21"/>
      <c r="L2" s="21"/>
      <c r="M2" s="21"/>
      <c r="N2" s="21"/>
    </row>
    <row r="3" spans="1:19" ht="24" customHeight="1" thickBot="1">
      <c r="A3" s="2" t="s">
        <v>234</v>
      </c>
      <c r="G3" s="3"/>
      <c r="H3" s="3"/>
      <c r="I3" s="953">
        <f>+入力表!C53</f>
        <v>0</v>
      </c>
      <c r="J3" s="954"/>
      <c r="K3" s="954"/>
      <c r="L3" s="954"/>
      <c r="M3" s="954"/>
      <c r="N3" s="955"/>
    </row>
    <row r="4" spans="1:19" ht="10.5" customHeight="1" thickBot="1"/>
    <row r="5" spans="1:19" ht="30" customHeight="1">
      <c r="B5" s="17" t="s">
        <v>69</v>
      </c>
      <c r="C5" s="939">
        <f>入力表!B7</f>
        <v>0</v>
      </c>
      <c r="D5" s="940"/>
      <c r="E5" s="940"/>
      <c r="F5" s="940"/>
      <c r="G5" s="940"/>
      <c r="H5" s="940"/>
      <c r="I5" s="940"/>
      <c r="J5" s="940"/>
      <c r="K5" s="940"/>
      <c r="L5" s="940"/>
      <c r="M5" s="940"/>
      <c r="N5" s="941"/>
      <c r="O5" s="1"/>
    </row>
    <row r="6" spans="1:19" ht="30" customHeight="1">
      <c r="B6" s="16" t="s">
        <v>12</v>
      </c>
      <c r="C6" s="942">
        <f>入力表!C7</f>
        <v>0</v>
      </c>
      <c r="D6" s="911"/>
      <c r="E6" s="911"/>
      <c r="F6" s="911"/>
      <c r="G6" s="911"/>
      <c r="H6" s="911"/>
      <c r="I6" s="911"/>
      <c r="J6" s="911"/>
      <c r="K6" s="911"/>
      <c r="L6" s="911"/>
      <c r="M6" s="911"/>
      <c r="N6" s="924"/>
    </row>
    <row r="7" spans="1:19" ht="20.25" customHeight="1">
      <c r="B7" s="883" t="s">
        <v>13</v>
      </c>
      <c r="C7" s="943">
        <f>入力表!D7</f>
        <v>0</v>
      </c>
      <c r="D7" s="944"/>
      <c r="E7" s="944"/>
      <c r="F7" s="944"/>
      <c r="G7" s="944"/>
      <c r="H7" s="944"/>
      <c r="I7" s="944"/>
      <c r="J7" s="944"/>
      <c r="K7" s="944"/>
      <c r="L7" s="944"/>
      <c r="M7" s="944"/>
      <c r="N7" s="945"/>
    </row>
    <row r="8" spans="1:19" ht="20.25" customHeight="1">
      <c r="B8" s="946"/>
      <c r="C8" s="947">
        <f>入力表!E7</f>
        <v>0</v>
      </c>
      <c r="D8" s="835"/>
      <c r="E8" s="948"/>
      <c r="F8" s="948"/>
      <c r="G8" s="948"/>
      <c r="H8" s="948"/>
      <c r="I8" s="948"/>
      <c r="J8" s="948"/>
      <c r="K8" s="948"/>
      <c r="L8" s="948"/>
      <c r="M8" s="948"/>
      <c r="N8" s="949"/>
    </row>
    <row r="9" spans="1:19" ht="24.75" customHeight="1">
      <c r="B9" s="81" t="s">
        <v>32</v>
      </c>
      <c r="C9" s="956">
        <f>入力表!F7</f>
        <v>0</v>
      </c>
      <c r="D9" s="957"/>
      <c r="E9" s="957"/>
      <c r="F9" s="957"/>
      <c r="G9" s="957"/>
      <c r="H9" s="957"/>
      <c r="I9" s="957"/>
      <c r="J9" s="957"/>
      <c r="K9" s="957"/>
      <c r="L9" s="957"/>
      <c r="M9" s="957"/>
      <c r="N9" s="958"/>
    </row>
    <row r="10" spans="1:19" ht="30" customHeight="1">
      <c r="B10" s="145" t="s">
        <v>11</v>
      </c>
      <c r="C10" s="950">
        <f>入力表!O7</f>
        <v>0</v>
      </c>
      <c r="D10" s="951"/>
      <c r="E10" s="951"/>
      <c r="F10" s="951"/>
      <c r="G10" s="951"/>
      <c r="H10" s="951"/>
      <c r="I10" s="951"/>
      <c r="J10" s="951"/>
      <c r="K10" s="951"/>
      <c r="L10" s="951"/>
      <c r="M10" s="951"/>
      <c r="N10" s="952"/>
    </row>
    <row r="11" spans="1:19" ht="36" customHeight="1">
      <c r="B11" s="16" t="s">
        <v>61</v>
      </c>
      <c r="C11" s="942">
        <f>入力表!P7</f>
        <v>0</v>
      </c>
      <c r="D11" s="911"/>
      <c r="E11" s="911"/>
      <c r="F11" s="911"/>
      <c r="G11" s="911"/>
      <c r="H11" s="911"/>
      <c r="I11" s="911"/>
      <c r="J11" s="911"/>
      <c r="K11" s="911"/>
      <c r="L11" s="911"/>
      <c r="M11" s="911"/>
      <c r="N11" s="924"/>
    </row>
    <row r="12" spans="1:19" ht="28.5" customHeight="1">
      <c r="B12" s="15" t="s">
        <v>45</v>
      </c>
      <c r="C12" s="942">
        <f>入力表!Q7</f>
        <v>0</v>
      </c>
      <c r="D12" s="911"/>
      <c r="E12" s="911"/>
      <c r="F12" s="911"/>
      <c r="G12" s="911"/>
      <c r="H12" s="911"/>
      <c r="I12" s="911"/>
      <c r="J12" s="911"/>
      <c r="K12" s="911"/>
      <c r="L12" s="911"/>
      <c r="M12" s="911"/>
      <c r="N12" s="924"/>
    </row>
    <row r="13" spans="1:19" ht="30" customHeight="1">
      <c r="B13" s="913" t="s">
        <v>23</v>
      </c>
      <c r="C13" s="986" t="s">
        <v>224</v>
      </c>
      <c r="D13" s="987"/>
      <c r="E13" s="974">
        <f>入力表!R7</f>
        <v>0</v>
      </c>
      <c r="F13" s="975"/>
      <c r="G13" s="929"/>
      <c r="H13" s="929"/>
      <c r="I13" s="976"/>
      <c r="J13" s="976"/>
      <c r="K13" s="976"/>
      <c r="L13" s="976"/>
      <c r="M13" s="976"/>
      <c r="N13" s="977"/>
      <c r="O13" s="13"/>
      <c r="P13" s="6"/>
      <c r="Q13" s="6"/>
      <c r="R13" s="6"/>
      <c r="S13" s="6"/>
    </row>
    <row r="14" spans="1:19" ht="30" customHeight="1">
      <c r="B14" s="914"/>
      <c r="C14" s="988" t="s">
        <v>21</v>
      </c>
      <c r="D14" s="989"/>
      <c r="E14" s="978">
        <f>入力表!S7</f>
        <v>0</v>
      </c>
      <c r="F14" s="979"/>
      <c r="G14" s="979"/>
      <c r="H14" s="979"/>
      <c r="I14" s="979"/>
      <c r="J14" s="979"/>
      <c r="K14" s="979"/>
      <c r="L14" s="979"/>
      <c r="M14" s="979"/>
      <c r="N14" s="980"/>
    </row>
    <row r="15" spans="1:19" ht="30" customHeight="1">
      <c r="B15" s="914"/>
      <c r="C15" s="988" t="s">
        <v>22</v>
      </c>
      <c r="D15" s="989"/>
      <c r="E15" s="978">
        <f>入力表!T7</f>
        <v>0</v>
      </c>
      <c r="F15" s="979"/>
      <c r="G15" s="979"/>
      <c r="H15" s="979"/>
      <c r="I15" s="979"/>
      <c r="J15" s="979"/>
      <c r="K15" s="979"/>
      <c r="L15" s="979"/>
      <c r="M15" s="979"/>
      <c r="N15" s="980"/>
    </row>
    <row r="16" spans="1:19" ht="30" customHeight="1" thickBot="1">
      <c r="B16" s="914"/>
      <c r="C16" s="984" t="s">
        <v>236</v>
      </c>
      <c r="D16" s="985"/>
      <c r="E16" s="981">
        <f>入力表!U7</f>
        <v>0</v>
      </c>
      <c r="F16" s="982"/>
      <c r="G16" s="982"/>
      <c r="H16" s="982"/>
      <c r="I16" s="982"/>
      <c r="J16" s="982"/>
      <c r="K16" s="982"/>
      <c r="L16" s="982"/>
      <c r="M16" s="982"/>
      <c r="N16" s="983"/>
    </row>
    <row r="17" spans="2:19" ht="27" customHeight="1" thickTop="1">
      <c r="B17" s="915" t="s">
        <v>480</v>
      </c>
      <c r="C17" s="918" t="s">
        <v>417</v>
      </c>
      <c r="D17" s="919"/>
      <c r="E17" s="990"/>
      <c r="F17" s="991"/>
      <c r="G17" s="992"/>
      <c r="H17" s="992"/>
      <c r="I17" s="993"/>
      <c r="J17" s="993"/>
      <c r="K17" s="993"/>
      <c r="L17" s="993"/>
      <c r="M17" s="993"/>
      <c r="N17" s="994"/>
      <c r="O17" s="6"/>
      <c r="P17" s="6"/>
      <c r="Q17" s="6"/>
      <c r="R17" s="6"/>
      <c r="S17" s="6"/>
    </row>
    <row r="18" spans="2:19" ht="27" customHeight="1">
      <c r="B18" s="916"/>
      <c r="C18" s="995" t="s">
        <v>418</v>
      </c>
      <c r="D18" s="996"/>
      <c r="E18" s="997"/>
      <c r="F18" s="998"/>
      <c r="G18" s="998"/>
      <c r="H18" s="998"/>
      <c r="I18" s="998"/>
      <c r="J18" s="998"/>
      <c r="K18" s="998"/>
      <c r="L18" s="998"/>
      <c r="M18" s="998"/>
      <c r="N18" s="999"/>
    </row>
    <row r="19" spans="2:19" ht="27" customHeight="1" thickBot="1">
      <c r="B19" s="917"/>
      <c r="C19" s="1000" t="s">
        <v>420</v>
      </c>
      <c r="D19" s="1001"/>
      <c r="E19" s="1002"/>
      <c r="F19" s="1003"/>
      <c r="G19" s="1003"/>
      <c r="H19" s="1003"/>
      <c r="I19" s="1003"/>
      <c r="J19" s="1003"/>
      <c r="K19" s="1003"/>
      <c r="L19" s="1003"/>
      <c r="M19" s="1003"/>
      <c r="N19" s="1004"/>
    </row>
    <row r="20" spans="2:19" ht="36" customHeight="1" thickTop="1" thickBot="1">
      <c r="B20" s="870" t="s">
        <v>222</v>
      </c>
      <c r="C20" s="872" t="s">
        <v>537</v>
      </c>
      <c r="D20" s="873"/>
      <c r="E20" s="873">
        <f>E21+K21</f>
        <v>0</v>
      </c>
      <c r="F20" s="873"/>
      <c r="G20" s="873"/>
      <c r="H20" s="873"/>
      <c r="I20" s="874" t="s">
        <v>223</v>
      </c>
      <c r="J20" s="874"/>
      <c r="K20" s="874"/>
      <c r="L20" s="874"/>
      <c r="M20" s="874"/>
      <c r="N20" s="882"/>
    </row>
    <row r="21" spans="2:19" ht="36" customHeight="1" thickTop="1" thickBot="1">
      <c r="B21" s="871"/>
      <c r="C21" s="875" t="s">
        <v>538</v>
      </c>
      <c r="D21" s="876"/>
      <c r="E21" s="876">
        <f>入力表!B13</f>
        <v>0</v>
      </c>
      <c r="F21" s="876"/>
      <c r="G21" s="869" t="s">
        <v>223</v>
      </c>
      <c r="H21" s="869"/>
      <c r="I21" s="877" t="s">
        <v>539</v>
      </c>
      <c r="J21" s="878"/>
      <c r="K21" s="879">
        <f>入力表!C13</f>
        <v>0</v>
      </c>
      <c r="L21" s="880"/>
      <c r="M21" s="880" t="s">
        <v>223</v>
      </c>
      <c r="N21" s="881"/>
    </row>
    <row r="22" spans="2:19" ht="30" customHeight="1" thickTop="1" thickBot="1">
      <c r="B22" s="451" t="s">
        <v>486</v>
      </c>
      <c r="C22" s="922">
        <f>入力表!D13</f>
        <v>0</v>
      </c>
      <c r="D22" s="923"/>
      <c r="E22" s="964" t="s">
        <v>72</v>
      </c>
      <c r="F22" s="965"/>
      <c r="G22" s="963" t="s">
        <v>424</v>
      </c>
      <c r="H22" s="963"/>
      <c r="I22" s="961">
        <f>入力表!E13</f>
        <v>0</v>
      </c>
      <c r="J22" s="961"/>
      <c r="K22" s="963" t="s">
        <v>425</v>
      </c>
      <c r="L22" s="963"/>
      <c r="M22" s="961">
        <f>入力表!F13</f>
        <v>0</v>
      </c>
      <c r="N22" s="962"/>
    </row>
    <row r="23" spans="2:19" ht="30" customHeight="1" thickTop="1" thickBot="1">
      <c r="B23" s="450" t="s">
        <v>485</v>
      </c>
      <c r="C23" s="920">
        <f>入力表!G13</f>
        <v>0</v>
      </c>
      <c r="D23" s="921"/>
      <c r="E23" s="964" t="s">
        <v>72</v>
      </c>
      <c r="F23" s="966"/>
      <c r="G23" s="973"/>
      <c r="H23" s="968"/>
      <c r="I23" s="968"/>
      <c r="J23" s="968"/>
      <c r="K23" s="968"/>
      <c r="L23" s="968"/>
      <c r="M23" s="968"/>
      <c r="N23" s="969"/>
    </row>
    <row r="24" spans="2:19" ht="30" customHeight="1" thickTop="1">
      <c r="B24" s="18" t="s">
        <v>28</v>
      </c>
      <c r="C24" s="888" t="s">
        <v>206</v>
      </c>
      <c r="D24" s="889"/>
      <c r="E24" s="959">
        <f>入力表!H13</f>
        <v>0</v>
      </c>
      <c r="F24" s="960"/>
      <c r="G24" s="970" t="s">
        <v>207</v>
      </c>
      <c r="H24" s="889"/>
      <c r="I24" s="959">
        <f>入力表!I13</f>
        <v>0</v>
      </c>
      <c r="J24" s="960"/>
      <c r="K24" s="971" t="s">
        <v>132</v>
      </c>
      <c r="L24" s="972"/>
      <c r="M24" s="959">
        <f>入力表!J13</f>
        <v>0</v>
      </c>
      <c r="N24" s="967"/>
    </row>
    <row r="25" spans="2:19" ht="36" customHeight="1">
      <c r="B25" s="883" t="s">
        <v>83</v>
      </c>
      <c r="C25" s="890" t="s">
        <v>502</v>
      </c>
      <c r="D25" s="891"/>
      <c r="E25" s="931">
        <f>入力表!K13</f>
        <v>0</v>
      </c>
      <c r="F25" s="932"/>
      <c r="G25" s="929" t="s">
        <v>20</v>
      </c>
      <c r="H25" s="930"/>
      <c r="I25" s="933" t="s">
        <v>500</v>
      </c>
      <c r="J25" s="891"/>
      <c r="K25" s="934">
        <f>入力表!L13</f>
        <v>0</v>
      </c>
      <c r="L25" s="935"/>
      <c r="M25" s="936" t="s">
        <v>20</v>
      </c>
      <c r="N25" s="937"/>
    </row>
    <row r="26" spans="2:19" ht="36" customHeight="1">
      <c r="B26" s="884"/>
      <c r="C26" s="892" t="s">
        <v>484</v>
      </c>
      <c r="D26" s="893"/>
      <c r="E26" s="926">
        <f>入力表!M13</f>
        <v>0</v>
      </c>
      <c r="F26" s="927"/>
      <c r="G26" s="927"/>
      <c r="H26" s="927"/>
      <c r="I26" s="927"/>
      <c r="J26" s="927"/>
      <c r="K26" s="927"/>
      <c r="L26" s="927"/>
      <c r="M26" s="927"/>
      <c r="N26" s="928"/>
    </row>
    <row r="27" spans="2:19" ht="36" customHeight="1">
      <c r="B27" s="884"/>
      <c r="C27" s="894" t="s">
        <v>481</v>
      </c>
      <c r="D27" s="895"/>
      <c r="E27" s="901" t="s">
        <v>497</v>
      </c>
      <c r="F27" s="902"/>
      <c r="G27" s="903">
        <f>入力表!V7</f>
        <v>0</v>
      </c>
      <c r="H27" s="904"/>
      <c r="I27" s="576" t="s">
        <v>483</v>
      </c>
      <c r="J27" s="905">
        <f>入力表!W7</f>
        <v>0</v>
      </c>
      <c r="K27" s="906"/>
      <c r="L27" s="906"/>
      <c r="M27" s="906"/>
      <c r="N27" s="907"/>
    </row>
    <row r="28" spans="2:19" ht="36" customHeight="1">
      <c r="B28" s="885"/>
      <c r="C28" s="888"/>
      <c r="D28" s="896"/>
      <c r="E28" s="899" t="s">
        <v>482</v>
      </c>
      <c r="F28" s="900"/>
      <c r="G28" s="908">
        <f>入力表!X7</f>
        <v>0</v>
      </c>
      <c r="H28" s="909"/>
      <c r="I28" s="909"/>
      <c r="J28" s="909"/>
      <c r="K28" s="909"/>
      <c r="L28" s="909"/>
      <c r="M28" s="909"/>
      <c r="N28" s="910"/>
    </row>
    <row r="29" spans="2:19" ht="30" customHeight="1">
      <c r="B29" s="18" t="s">
        <v>133</v>
      </c>
      <c r="C29" s="886">
        <f>入力表!N13</f>
        <v>0</v>
      </c>
      <c r="D29" s="887"/>
      <c r="E29" s="911" t="s">
        <v>20</v>
      </c>
      <c r="F29" s="912"/>
      <c r="G29" s="897" t="s">
        <v>332</v>
      </c>
      <c r="H29" s="790"/>
      <c r="I29" s="790"/>
      <c r="J29" s="898"/>
      <c r="K29" s="925">
        <f>+入力表!O13</f>
        <v>0</v>
      </c>
      <c r="L29" s="887"/>
      <c r="M29" s="911" t="s">
        <v>20</v>
      </c>
      <c r="N29" s="924"/>
    </row>
    <row r="30" spans="2:19" ht="30" customHeight="1">
      <c r="B30" s="728" t="s">
        <v>36</v>
      </c>
      <c r="C30" s="743" t="s">
        <v>470</v>
      </c>
      <c r="D30" s="736" t="str">
        <f>IF(入力表!P13="可","可","不可")</f>
        <v>不可</v>
      </c>
      <c r="E30" s="737" t="s">
        <v>521</v>
      </c>
      <c r="F30" s="738" t="str">
        <f>IF(入力表!Q13="可","可","不可")</f>
        <v>不可</v>
      </c>
      <c r="G30" s="737" t="s">
        <v>523</v>
      </c>
      <c r="H30" s="738" t="s">
        <v>523</v>
      </c>
      <c r="I30" s="739" t="s">
        <v>523</v>
      </c>
      <c r="J30" s="736" t="s">
        <v>523</v>
      </c>
      <c r="K30" s="737" t="s">
        <v>523</v>
      </c>
      <c r="L30" s="740" t="s">
        <v>523</v>
      </c>
      <c r="M30" s="741" t="s">
        <v>523</v>
      </c>
      <c r="N30" s="742" t="s">
        <v>523</v>
      </c>
      <c r="O30" s="421"/>
      <c r="P30" s="3"/>
    </row>
    <row r="31" spans="2:19" ht="30" customHeight="1">
      <c r="B31" s="8"/>
    </row>
    <row r="32" spans="2:19" ht="30" customHeight="1">
      <c r="B32" s="8"/>
    </row>
    <row r="33" spans="2:2" ht="30" customHeight="1">
      <c r="B33" s="8"/>
    </row>
    <row r="34" spans="2:2" ht="30" customHeight="1">
      <c r="B34" s="8"/>
    </row>
    <row r="35" spans="2:2" ht="30" customHeight="1">
      <c r="B35" s="8"/>
    </row>
    <row r="36" spans="2:2" ht="30" customHeight="1">
      <c r="B36" s="8"/>
    </row>
    <row r="37" spans="2:2" ht="30" customHeight="1">
      <c r="B37" s="8"/>
    </row>
    <row r="38" spans="2:2" ht="30" customHeight="1">
      <c r="B38" s="8"/>
    </row>
    <row r="39" spans="2:2" ht="30" customHeight="1">
      <c r="B39" s="8"/>
    </row>
    <row r="40" spans="2:2" ht="30" customHeight="1">
      <c r="B40" s="8"/>
    </row>
    <row r="41" spans="2:2" ht="30" customHeight="1">
      <c r="B41" s="8"/>
    </row>
    <row r="42" spans="2:2" ht="30" customHeight="1">
      <c r="B42" s="8"/>
    </row>
    <row r="43" spans="2:2" ht="30" customHeight="1">
      <c r="B43" s="8"/>
    </row>
    <row r="44" spans="2:2">
      <c r="B44" s="8"/>
    </row>
    <row r="45" spans="2:2">
      <c r="B45" s="8"/>
    </row>
    <row r="46" spans="2:2">
      <c r="B46" s="8"/>
    </row>
    <row r="47" spans="2:2">
      <c r="B47" s="8"/>
    </row>
    <row r="48" spans="2:2">
      <c r="B48" s="8"/>
    </row>
    <row r="49" spans="2:2">
      <c r="B49" s="8"/>
    </row>
    <row r="50" spans="2:2">
      <c r="B50" s="8"/>
    </row>
    <row r="51" spans="2:2">
      <c r="B51" s="8"/>
    </row>
  </sheetData>
  <sheetProtection formatCells="0" formatColumns="0" formatRows="0"/>
  <mergeCells count="76">
    <mergeCell ref="E17:N17"/>
    <mergeCell ref="C18:D18"/>
    <mergeCell ref="E18:N18"/>
    <mergeCell ref="C19:D19"/>
    <mergeCell ref="E19:N19"/>
    <mergeCell ref="E13:N13"/>
    <mergeCell ref="E14:N14"/>
    <mergeCell ref="E15:N15"/>
    <mergeCell ref="E16:N16"/>
    <mergeCell ref="C16:D16"/>
    <mergeCell ref="C13:D13"/>
    <mergeCell ref="C14:D14"/>
    <mergeCell ref="C15:D15"/>
    <mergeCell ref="E24:F24"/>
    <mergeCell ref="M22:N22"/>
    <mergeCell ref="K22:L22"/>
    <mergeCell ref="I22:J22"/>
    <mergeCell ref="E22:F22"/>
    <mergeCell ref="E23:F23"/>
    <mergeCell ref="G22:H22"/>
    <mergeCell ref="M24:N24"/>
    <mergeCell ref="I23:J23"/>
    <mergeCell ref="I24:J24"/>
    <mergeCell ref="M23:N23"/>
    <mergeCell ref="G24:H24"/>
    <mergeCell ref="K24:L24"/>
    <mergeCell ref="K23:L23"/>
    <mergeCell ref="G23:H23"/>
    <mergeCell ref="C10:N10"/>
    <mergeCell ref="C12:N12"/>
    <mergeCell ref="C11:N11"/>
    <mergeCell ref="I3:N3"/>
    <mergeCell ref="C9:N9"/>
    <mergeCell ref="A1:N1"/>
    <mergeCell ref="C5:N5"/>
    <mergeCell ref="C6:N6"/>
    <mergeCell ref="C7:N7"/>
    <mergeCell ref="B7:B8"/>
    <mergeCell ref="C8:N8"/>
    <mergeCell ref="M29:N29"/>
    <mergeCell ref="K29:L29"/>
    <mergeCell ref="E26:N26"/>
    <mergeCell ref="G25:H25"/>
    <mergeCell ref="E25:F25"/>
    <mergeCell ref="I25:J25"/>
    <mergeCell ref="K25:L25"/>
    <mergeCell ref="M25:N25"/>
    <mergeCell ref="B13:B16"/>
    <mergeCell ref="B17:B19"/>
    <mergeCell ref="C17:D17"/>
    <mergeCell ref="C23:D23"/>
    <mergeCell ref="C22:D22"/>
    <mergeCell ref="K21:L21"/>
    <mergeCell ref="M21:N21"/>
    <mergeCell ref="K20:N20"/>
    <mergeCell ref="B25:B28"/>
    <mergeCell ref="C29:D29"/>
    <mergeCell ref="C24:D24"/>
    <mergeCell ref="C25:D25"/>
    <mergeCell ref="C26:D26"/>
    <mergeCell ref="C27:D28"/>
    <mergeCell ref="G29:J29"/>
    <mergeCell ref="E28:F28"/>
    <mergeCell ref="E27:F27"/>
    <mergeCell ref="G27:H27"/>
    <mergeCell ref="J27:N27"/>
    <mergeCell ref="G28:N28"/>
    <mergeCell ref="E29:F29"/>
    <mergeCell ref="G21:H21"/>
    <mergeCell ref="B20:B21"/>
    <mergeCell ref="C20:D20"/>
    <mergeCell ref="E20:H20"/>
    <mergeCell ref="I20:J20"/>
    <mergeCell ref="C21:D21"/>
    <mergeCell ref="E21:F21"/>
    <mergeCell ref="I21:J21"/>
  </mergeCells>
  <phoneticPr fontId="2"/>
  <conditionalFormatting sqref="C22:D22">
    <cfRule type="cellIs" dxfId="28" priority="3" stopIfTrue="1" operator="lessThan">
      <formula>180</formula>
    </cfRule>
  </conditionalFormatting>
  <printOptions horizontalCentered="1"/>
  <pageMargins left="0.59055118110236227" right="0.19685039370078741" top="0.59055118110236227" bottom="0.59055118110236227" header="0.39370078740157483" footer="0.31496062992125984"/>
  <pageSetup paperSize="9" scale="93" orientation="portrait" r:id="rId1"/>
  <headerFooter alignWithMargins="0">
    <oddHeader>&amp;R&amp;10&amp;F</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5"/>
  <sheetViews>
    <sheetView showZeros="0" view="pageBreakPreview" zoomScaleNormal="100" zoomScaleSheetLayoutView="100" workbookViewId="0">
      <selection activeCell="G16" sqref="G16"/>
    </sheetView>
  </sheetViews>
  <sheetFormatPr defaultRowHeight="13.5"/>
  <cols>
    <col min="1" max="1" width="2.75" customWidth="1"/>
    <col min="2" max="2" width="9.125" customWidth="1"/>
    <col min="3" max="4" width="6.625" style="1" customWidth="1"/>
    <col min="5" max="5" width="19.5" customWidth="1"/>
    <col min="6" max="6" width="5.625" customWidth="1"/>
    <col min="7" max="7" width="6.625" style="1" customWidth="1"/>
    <col min="8" max="9" width="11.125" customWidth="1"/>
    <col min="10" max="10" width="8.625" style="32" customWidth="1"/>
  </cols>
  <sheetData>
    <row r="1" spans="1:10" ht="17.25">
      <c r="A1" s="2" t="s">
        <v>371</v>
      </c>
    </row>
    <row r="2" spans="1:10" ht="21" customHeight="1" thickBot="1"/>
    <row r="3" spans="1:10" ht="28.5" customHeight="1" thickBot="1">
      <c r="B3" s="1007" t="s">
        <v>380</v>
      </c>
      <c r="C3" s="1008"/>
      <c r="D3" s="1009"/>
      <c r="E3" s="227" t="s">
        <v>139</v>
      </c>
      <c r="F3" s="1010">
        <f>入力表!R13</f>
        <v>0</v>
      </c>
      <c r="G3" s="1011"/>
      <c r="H3" s="228" t="s">
        <v>138</v>
      </c>
      <c r="I3" s="166">
        <f>入力表!S13</f>
        <v>0</v>
      </c>
      <c r="J3" s="55"/>
    </row>
    <row r="4" spans="1:10" ht="12.75" customHeight="1"/>
    <row r="5" spans="1:10" ht="12.75" customHeight="1">
      <c r="C5" s="165" t="s">
        <v>246</v>
      </c>
      <c r="D5" s="182" t="s">
        <v>312</v>
      </c>
    </row>
    <row r="6" spans="1:10" ht="12.75" customHeight="1" thickBot="1"/>
    <row r="7" spans="1:10" ht="48.75" thickBot="1">
      <c r="B7" s="88" t="s">
        <v>403</v>
      </c>
      <c r="C7" s="89" t="s">
        <v>14</v>
      </c>
      <c r="D7" s="231" t="s">
        <v>413</v>
      </c>
      <c r="E7" s="89" t="s">
        <v>16</v>
      </c>
      <c r="F7" s="89" t="s">
        <v>15</v>
      </c>
      <c r="G7" s="231" t="s">
        <v>310</v>
      </c>
      <c r="H7" s="89" t="s">
        <v>42</v>
      </c>
      <c r="I7" s="432" t="s">
        <v>41</v>
      </c>
      <c r="J7" s="90" t="s">
        <v>169</v>
      </c>
    </row>
    <row r="8" spans="1:10" ht="21.95" customHeight="1">
      <c r="A8" s="434" t="s">
        <v>140</v>
      </c>
      <c r="B8" s="60" t="s">
        <v>404</v>
      </c>
      <c r="C8" s="61" t="s">
        <v>247</v>
      </c>
      <c r="D8" s="61" t="s">
        <v>141</v>
      </c>
      <c r="E8" s="62"/>
      <c r="F8" s="62">
        <v>30</v>
      </c>
      <c r="G8" s="61" t="s">
        <v>141</v>
      </c>
      <c r="H8" s="62"/>
      <c r="I8" s="435" t="s">
        <v>382</v>
      </c>
      <c r="J8" s="63">
        <v>57.1</v>
      </c>
    </row>
    <row r="9" spans="1:10" ht="21.95" customHeight="1">
      <c r="A9" s="433"/>
      <c r="B9" s="424" t="s">
        <v>405</v>
      </c>
      <c r="C9" s="425" t="s">
        <v>377</v>
      </c>
      <c r="D9" s="425" t="s">
        <v>414</v>
      </c>
      <c r="E9" s="426"/>
      <c r="F9" s="426">
        <v>25</v>
      </c>
      <c r="G9" s="425" t="s">
        <v>142</v>
      </c>
      <c r="H9" s="426" t="s">
        <v>143</v>
      </c>
      <c r="I9" s="436" t="s">
        <v>378</v>
      </c>
      <c r="J9" s="427">
        <v>49.8</v>
      </c>
    </row>
    <row r="10" spans="1:10" s="279" customFormat="1" ht="23.1" customHeight="1" thickBot="1">
      <c r="A10" s="433"/>
      <c r="B10" s="428" t="s">
        <v>406</v>
      </c>
      <c r="C10" s="429" t="s">
        <v>247</v>
      </c>
      <c r="D10" s="429" t="s">
        <v>142</v>
      </c>
      <c r="E10" s="430" t="s">
        <v>381</v>
      </c>
      <c r="F10" s="430">
        <v>30</v>
      </c>
      <c r="G10" s="429" t="s">
        <v>142</v>
      </c>
      <c r="H10" s="430" t="s">
        <v>143</v>
      </c>
      <c r="I10" s="437" t="s">
        <v>379</v>
      </c>
      <c r="J10" s="431">
        <v>62.3</v>
      </c>
    </row>
    <row r="11" spans="1:10" s="279" customFormat="1" ht="23.1" customHeight="1" thickTop="1">
      <c r="B11" s="283"/>
      <c r="C11" s="284"/>
      <c r="D11" s="285"/>
      <c r="E11" s="286"/>
      <c r="F11" s="286"/>
      <c r="G11" s="285"/>
      <c r="H11" s="286"/>
      <c r="I11" s="287"/>
      <c r="J11" s="288"/>
    </row>
    <row r="12" spans="1:10" s="279" customFormat="1" ht="23.1" customHeight="1">
      <c r="B12" s="283"/>
      <c r="C12" s="284"/>
      <c r="D12" s="284"/>
      <c r="E12" s="289"/>
      <c r="F12" s="290"/>
      <c r="G12" s="284"/>
      <c r="H12" s="289"/>
      <c r="I12" s="291"/>
      <c r="J12" s="288"/>
    </row>
    <row r="13" spans="1:10" s="279" customFormat="1" ht="23.1" customHeight="1">
      <c r="B13" s="283"/>
      <c r="C13" s="284"/>
      <c r="D13" s="284"/>
      <c r="E13" s="289"/>
      <c r="F13" s="290"/>
      <c r="G13" s="284"/>
      <c r="H13" s="289"/>
      <c r="I13" s="291"/>
      <c r="J13" s="288"/>
    </row>
    <row r="14" spans="1:10" s="279" customFormat="1" ht="23.1" customHeight="1">
      <c r="B14" s="283"/>
      <c r="C14" s="284"/>
      <c r="D14" s="284"/>
      <c r="E14" s="289"/>
      <c r="F14" s="290"/>
      <c r="G14" s="284"/>
      <c r="H14" s="289"/>
      <c r="I14" s="291"/>
      <c r="J14" s="288"/>
    </row>
    <row r="15" spans="1:10" s="279" customFormat="1" ht="23.1" customHeight="1">
      <c r="B15" s="283"/>
      <c r="C15" s="284"/>
      <c r="D15" s="284"/>
      <c r="E15" s="289"/>
      <c r="F15" s="290"/>
      <c r="G15" s="284"/>
      <c r="H15" s="289"/>
      <c r="I15" s="291"/>
      <c r="J15" s="288"/>
    </row>
    <row r="16" spans="1:10" s="279" customFormat="1" ht="23.1" customHeight="1">
      <c r="B16" s="283"/>
      <c r="C16" s="284"/>
      <c r="D16" s="284"/>
      <c r="E16" s="289"/>
      <c r="F16" s="290"/>
      <c r="G16" s="284"/>
      <c r="H16" s="289"/>
      <c r="I16" s="291"/>
      <c r="J16" s="288"/>
    </row>
    <row r="17" spans="2:10" s="279" customFormat="1" ht="23.1" customHeight="1">
      <c r="B17" s="283"/>
      <c r="C17" s="284"/>
      <c r="D17" s="284"/>
      <c r="E17" s="289"/>
      <c r="F17" s="290"/>
      <c r="G17" s="284"/>
      <c r="H17" s="289"/>
      <c r="I17" s="291"/>
      <c r="J17" s="288"/>
    </row>
    <row r="18" spans="2:10" s="279" customFormat="1" ht="23.1" customHeight="1">
      <c r="B18" s="283"/>
      <c r="C18" s="284"/>
      <c r="D18" s="284"/>
      <c r="E18" s="289"/>
      <c r="F18" s="290"/>
      <c r="G18" s="284"/>
      <c r="H18" s="289"/>
      <c r="I18" s="291"/>
      <c r="J18" s="288"/>
    </row>
    <row r="19" spans="2:10" s="279" customFormat="1" ht="23.1" customHeight="1">
      <c r="B19" s="283"/>
      <c r="C19" s="284"/>
      <c r="D19" s="284"/>
      <c r="E19" s="289"/>
      <c r="F19" s="290"/>
      <c r="G19" s="284"/>
      <c r="H19" s="289"/>
      <c r="I19" s="291"/>
      <c r="J19" s="288"/>
    </row>
    <row r="20" spans="2:10" s="279" customFormat="1" ht="23.1" customHeight="1">
      <c r="B20" s="283"/>
      <c r="C20" s="284"/>
      <c r="D20" s="284"/>
      <c r="E20" s="289"/>
      <c r="F20" s="290"/>
      <c r="G20" s="284"/>
      <c r="H20" s="289"/>
      <c r="I20" s="291"/>
      <c r="J20" s="288"/>
    </row>
    <row r="21" spans="2:10" s="279" customFormat="1" ht="23.1" customHeight="1">
      <c r="B21" s="283"/>
      <c r="C21" s="284"/>
      <c r="D21" s="284"/>
      <c r="E21" s="289"/>
      <c r="F21" s="290"/>
      <c r="G21" s="284"/>
      <c r="H21" s="289"/>
      <c r="I21" s="291"/>
      <c r="J21" s="288"/>
    </row>
    <row r="22" spans="2:10" s="279" customFormat="1" ht="23.1" customHeight="1">
      <c r="B22" s="283"/>
      <c r="C22" s="284"/>
      <c r="D22" s="284"/>
      <c r="E22" s="289"/>
      <c r="F22" s="290"/>
      <c r="G22" s="284"/>
      <c r="H22" s="289"/>
      <c r="I22" s="291"/>
      <c r="J22" s="288"/>
    </row>
    <row r="23" spans="2:10" s="279" customFormat="1" ht="23.1" customHeight="1">
      <c r="B23" s="283"/>
      <c r="C23" s="284"/>
      <c r="D23" s="284"/>
      <c r="E23" s="289"/>
      <c r="F23" s="290"/>
      <c r="G23" s="284"/>
      <c r="H23" s="289"/>
      <c r="I23" s="291"/>
      <c r="J23" s="288"/>
    </row>
    <row r="24" spans="2:10" s="279" customFormat="1" ht="23.1" customHeight="1">
      <c r="B24" s="283"/>
      <c r="C24" s="284"/>
      <c r="D24" s="284"/>
      <c r="E24" s="289"/>
      <c r="F24" s="290"/>
      <c r="G24" s="284"/>
      <c r="H24" s="289"/>
      <c r="I24" s="291"/>
      <c r="J24" s="288"/>
    </row>
    <row r="25" spans="2:10" s="279" customFormat="1" ht="23.1" customHeight="1">
      <c r="B25" s="283"/>
      <c r="C25" s="284"/>
      <c r="D25" s="284"/>
      <c r="E25" s="289"/>
      <c r="F25" s="290"/>
      <c r="G25" s="284"/>
      <c r="H25" s="289"/>
      <c r="I25" s="291"/>
      <c r="J25" s="288"/>
    </row>
    <row r="26" spans="2:10" s="279" customFormat="1" ht="23.1" customHeight="1">
      <c r="B26" s="283"/>
      <c r="C26" s="284"/>
      <c r="D26" s="284"/>
      <c r="E26" s="289"/>
      <c r="F26" s="290"/>
      <c r="G26" s="284"/>
      <c r="H26" s="289"/>
      <c r="I26" s="291"/>
      <c r="J26" s="288"/>
    </row>
    <row r="27" spans="2:10" s="279" customFormat="1" ht="23.1" customHeight="1">
      <c r="B27" s="283"/>
      <c r="C27" s="284"/>
      <c r="D27" s="284"/>
      <c r="E27" s="289"/>
      <c r="F27" s="290"/>
      <c r="G27" s="284"/>
      <c r="H27" s="289"/>
      <c r="I27" s="291"/>
      <c r="J27" s="288"/>
    </row>
    <row r="28" spans="2:10" s="279" customFormat="1" ht="23.1" customHeight="1">
      <c r="B28" s="283"/>
      <c r="C28" s="284"/>
      <c r="D28" s="284"/>
      <c r="E28" s="289"/>
      <c r="F28" s="290"/>
      <c r="G28" s="284"/>
      <c r="H28" s="289"/>
      <c r="I28" s="291"/>
      <c r="J28" s="288"/>
    </row>
    <row r="29" spans="2:10" s="279" customFormat="1" ht="23.1" customHeight="1">
      <c r="B29" s="283"/>
      <c r="C29" s="284"/>
      <c r="D29" s="284"/>
      <c r="E29" s="289"/>
      <c r="F29" s="290"/>
      <c r="G29" s="284"/>
      <c r="H29" s="289"/>
      <c r="I29" s="291"/>
      <c r="J29" s="288"/>
    </row>
    <row r="30" spans="2:10" s="279" customFormat="1" ht="23.1" customHeight="1">
      <c r="B30" s="283"/>
      <c r="C30" s="284"/>
      <c r="D30" s="284"/>
      <c r="E30" s="289"/>
      <c r="F30" s="290"/>
      <c r="G30" s="284"/>
      <c r="H30" s="289"/>
      <c r="I30" s="291"/>
      <c r="J30" s="288"/>
    </row>
    <row r="31" spans="2:10" s="279" customFormat="1" ht="23.1" customHeight="1">
      <c r="B31" s="283"/>
      <c r="C31" s="284"/>
      <c r="D31" s="284"/>
      <c r="E31" s="289"/>
      <c r="F31" s="290"/>
      <c r="G31" s="284"/>
      <c r="H31" s="289"/>
      <c r="I31" s="291"/>
      <c r="J31" s="288"/>
    </row>
    <row r="32" spans="2:10" s="279" customFormat="1" ht="23.1" customHeight="1" thickBot="1">
      <c r="B32" s="292"/>
      <c r="C32" s="293"/>
      <c r="D32" s="293"/>
      <c r="E32" s="294"/>
      <c r="F32" s="295"/>
      <c r="G32" s="293"/>
      <c r="H32" s="294"/>
      <c r="I32" s="296"/>
      <c r="J32" s="297"/>
    </row>
    <row r="33" spans="1:10" ht="24" customHeight="1" thickTop="1" thickBot="1">
      <c r="B33" s="1012" t="s">
        <v>71</v>
      </c>
      <c r="C33" s="1013"/>
      <c r="D33" s="1013"/>
      <c r="E33" s="1013"/>
      <c r="F33" s="1013"/>
      <c r="G33" s="1013"/>
      <c r="H33" s="1013"/>
      <c r="I33" s="1014"/>
      <c r="J33" s="298" t="e">
        <f>AVERAGE(J11:J32)</f>
        <v>#DIV/0!</v>
      </c>
    </row>
    <row r="34" spans="1:10" ht="15.95" customHeight="1">
      <c r="A34" s="183" t="s">
        <v>261</v>
      </c>
      <c r="B34" s="1005" t="s">
        <v>364</v>
      </c>
      <c r="C34" s="1005"/>
      <c r="D34" s="1005"/>
      <c r="E34" s="1005"/>
      <c r="F34" s="1005"/>
      <c r="G34" s="1005"/>
      <c r="H34" s="1005"/>
      <c r="I34" s="1005"/>
      <c r="J34" s="1005"/>
    </row>
    <row r="35" spans="1:10">
      <c r="A35" s="9"/>
      <c r="B35" s="1006"/>
      <c r="C35" s="1006"/>
      <c r="D35" s="1006"/>
      <c r="E35" s="1006"/>
      <c r="F35" s="1006"/>
      <c r="G35" s="1006"/>
      <c r="H35" s="1006"/>
      <c r="I35" s="1006"/>
      <c r="J35" s="1006"/>
    </row>
  </sheetData>
  <sheetProtection sheet="1" objects="1" scenarios="1" formatCells="0" formatColumns="0" formatRows="0" insertRows="0" deleteRows="0"/>
  <mergeCells count="5">
    <mergeCell ref="B34:J34"/>
    <mergeCell ref="B35:J35"/>
    <mergeCell ref="B3:D3"/>
    <mergeCell ref="F3:G3"/>
    <mergeCell ref="B33:I33"/>
  </mergeCells>
  <phoneticPr fontId="2"/>
  <printOptions horizontalCentered="1"/>
  <pageMargins left="0.59055118110236227" right="0.19685039370078741" top="0.59055118110236227" bottom="0.59055118110236227" header="0.39370078740157483" footer="0.31496062992125984"/>
  <pageSetup paperSize="9" orientation="portrait" r:id="rId1"/>
  <headerFooter alignWithMargins="0">
    <oddHeader>&amp;R&amp;10&amp;F</oddHead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72"/>
  <sheetViews>
    <sheetView showZeros="0" view="pageBreakPreview" zoomScale="90" zoomScaleNormal="100" zoomScaleSheetLayoutView="90" workbookViewId="0">
      <selection activeCell="C5" sqref="C5:I5"/>
    </sheetView>
  </sheetViews>
  <sheetFormatPr defaultRowHeight="13.5"/>
  <cols>
    <col min="1" max="1" width="3.625" customWidth="1"/>
    <col min="2" max="2" width="19.625" style="1" customWidth="1"/>
    <col min="3" max="3" width="12" customWidth="1"/>
    <col min="4" max="6" width="11" customWidth="1"/>
    <col min="7" max="9" width="9.25" customWidth="1"/>
  </cols>
  <sheetData>
    <row r="1" spans="1:9" ht="24" customHeight="1">
      <c r="A1" s="2" t="s">
        <v>233</v>
      </c>
    </row>
    <row r="2" spans="1:9" ht="14.25" thickBot="1"/>
    <row r="3" spans="1:9" ht="30" customHeight="1">
      <c r="B3" s="17" t="s">
        <v>69</v>
      </c>
      <c r="C3" s="939">
        <f>入力表!B7</f>
        <v>0</v>
      </c>
      <c r="D3" s="940"/>
      <c r="E3" s="940"/>
      <c r="F3" s="940"/>
      <c r="G3" s="940"/>
      <c r="H3" s="940"/>
      <c r="I3" s="941"/>
    </row>
    <row r="4" spans="1:9" ht="30" customHeight="1" thickBot="1">
      <c r="B4" s="16" t="s">
        <v>12</v>
      </c>
      <c r="C4" s="942">
        <f>入力表!C7</f>
        <v>0</v>
      </c>
      <c r="D4" s="911"/>
      <c r="E4" s="911"/>
      <c r="F4" s="911"/>
      <c r="G4" s="911"/>
      <c r="H4" s="911"/>
      <c r="I4" s="924"/>
    </row>
    <row r="5" spans="1:9" ht="30" customHeight="1">
      <c r="B5" s="17" t="s">
        <v>94</v>
      </c>
      <c r="C5" s="939">
        <f>入力表!G7</f>
        <v>0</v>
      </c>
      <c r="D5" s="940"/>
      <c r="E5" s="940"/>
      <c r="F5" s="940"/>
      <c r="G5" s="940"/>
      <c r="H5" s="940"/>
      <c r="I5" s="941"/>
    </row>
    <row r="6" spans="1:9" ht="20.25" customHeight="1">
      <c r="B6" s="15" t="s">
        <v>33</v>
      </c>
      <c r="C6" s="943">
        <f>入力表!H7</f>
        <v>0</v>
      </c>
      <c r="D6" s="944"/>
      <c r="E6" s="944"/>
      <c r="F6" s="944"/>
      <c r="G6" s="944"/>
      <c r="H6" s="944"/>
      <c r="I6" s="945"/>
    </row>
    <row r="7" spans="1:9" ht="24.75" customHeight="1">
      <c r="B7" s="18" t="s">
        <v>34</v>
      </c>
      <c r="C7" s="947">
        <f>入力表!I7</f>
        <v>0</v>
      </c>
      <c r="D7" s="948"/>
      <c r="E7" s="948"/>
      <c r="F7" s="948"/>
      <c r="G7" s="948"/>
      <c r="H7" s="948"/>
      <c r="I7" s="949"/>
    </row>
    <row r="8" spans="1:9" ht="24.75" customHeight="1">
      <c r="B8" s="81" t="s">
        <v>32</v>
      </c>
      <c r="C8" s="956">
        <f>入力表!J7</f>
        <v>0</v>
      </c>
      <c r="D8" s="957"/>
      <c r="E8" s="957"/>
      <c r="F8" s="957"/>
      <c r="G8" s="957"/>
      <c r="H8" s="957"/>
      <c r="I8" s="958"/>
    </row>
    <row r="9" spans="1:9" ht="30" customHeight="1">
      <c r="B9" s="16" t="s">
        <v>225</v>
      </c>
      <c r="C9" s="1062">
        <f>入力表!B21</f>
        <v>0</v>
      </c>
      <c r="D9" s="1040"/>
      <c r="E9" s="1040"/>
      <c r="F9" s="1040"/>
      <c r="G9" s="1040"/>
      <c r="H9" s="1040"/>
      <c r="I9" s="1079"/>
    </row>
    <row r="10" spans="1:9" ht="30" customHeight="1">
      <c r="B10" s="16" t="s">
        <v>88</v>
      </c>
      <c r="C10" s="682" t="s">
        <v>89</v>
      </c>
      <c r="D10" s="156">
        <f>入力表!C21</f>
        <v>0</v>
      </c>
      <c r="E10" s="152" t="s">
        <v>230</v>
      </c>
      <c r="F10" s="683" t="s">
        <v>190</v>
      </c>
      <c r="G10" s="1071">
        <f>入力表!D21</f>
        <v>0</v>
      </c>
      <c r="H10" s="1040"/>
      <c r="I10" s="153" t="s">
        <v>114</v>
      </c>
    </row>
    <row r="11" spans="1:9" ht="30" customHeight="1">
      <c r="B11" s="119" t="s">
        <v>116</v>
      </c>
      <c r="C11" s="1063">
        <f>入力表!E21</f>
        <v>0</v>
      </c>
      <c r="D11" s="1064"/>
      <c r="E11" s="80" t="s">
        <v>226</v>
      </c>
      <c r="F11" s="1071" t="s">
        <v>227</v>
      </c>
      <c r="G11" s="1072"/>
      <c r="H11" s="1071">
        <f>入力表!F21</f>
        <v>0</v>
      </c>
      <c r="I11" s="1079"/>
    </row>
    <row r="12" spans="1:9" ht="30" customHeight="1">
      <c r="B12" s="1034" t="s">
        <v>117</v>
      </c>
      <c r="C12" s="680" t="s">
        <v>81</v>
      </c>
      <c r="D12" s="1076">
        <f>入力表!G21</f>
        <v>0</v>
      </c>
      <c r="E12" s="987"/>
      <c r="F12" s="687" t="s">
        <v>118</v>
      </c>
      <c r="G12" s="1080">
        <f>入力表!H21</f>
        <v>0</v>
      </c>
      <c r="H12" s="1081"/>
      <c r="I12" s="154" t="s">
        <v>172</v>
      </c>
    </row>
    <row r="13" spans="1:9" ht="30" customHeight="1">
      <c r="B13" s="1034"/>
      <c r="C13" s="684" t="s">
        <v>119</v>
      </c>
      <c r="D13" s="157">
        <f>入力表!I21</f>
        <v>0</v>
      </c>
      <c r="E13" s="1069" t="s">
        <v>172</v>
      </c>
      <c r="F13" s="1069"/>
      <c r="G13" s="1069"/>
      <c r="H13" s="1069"/>
      <c r="I13" s="1070"/>
    </row>
    <row r="14" spans="1:9" ht="30" customHeight="1">
      <c r="B14" s="1034"/>
      <c r="C14" s="681" t="s">
        <v>120</v>
      </c>
      <c r="D14" s="1077">
        <f>入力表!J21</f>
        <v>0</v>
      </c>
      <c r="E14" s="1078"/>
      <c r="F14" s="576" t="s">
        <v>248</v>
      </c>
      <c r="G14" s="491">
        <f>入力表!K21</f>
        <v>0</v>
      </c>
      <c r="H14" s="489">
        <f>入力表!K22</f>
        <v>0</v>
      </c>
      <c r="I14" s="490">
        <f>入力表!K23</f>
        <v>0</v>
      </c>
    </row>
    <row r="15" spans="1:9" ht="30" customHeight="1">
      <c r="B15" s="1034"/>
      <c r="C15" s="685" t="s">
        <v>121</v>
      </c>
      <c r="D15" s="1065">
        <f>入力表!L21</f>
        <v>0</v>
      </c>
      <c r="E15" s="1066"/>
      <c r="F15" s="686" t="s">
        <v>249</v>
      </c>
      <c r="G15" s="498">
        <f>入力表!M21</f>
        <v>0</v>
      </c>
      <c r="H15" s="472" t="s">
        <v>442</v>
      </c>
      <c r="I15" s="499">
        <f>入力表!M23</f>
        <v>0</v>
      </c>
    </row>
    <row r="16" spans="1:9" ht="30" customHeight="1">
      <c r="B16" s="1034" t="s">
        <v>228</v>
      </c>
      <c r="C16" s="680" t="s">
        <v>81</v>
      </c>
      <c r="D16" s="1073">
        <f>入力表!N21</f>
        <v>0</v>
      </c>
      <c r="E16" s="1073"/>
      <c r="F16" s="688" t="s">
        <v>118</v>
      </c>
      <c r="G16" s="1076">
        <f>入力表!O21</f>
        <v>0</v>
      </c>
      <c r="H16" s="1073"/>
      <c r="I16" s="154" t="s">
        <v>172</v>
      </c>
    </row>
    <row r="17" spans="2:9" ht="30" customHeight="1">
      <c r="B17" s="1034"/>
      <c r="C17" s="684" t="s">
        <v>119</v>
      </c>
      <c r="D17" s="157">
        <f>入力表!P21</f>
        <v>0</v>
      </c>
      <c r="E17" s="1069" t="s">
        <v>172</v>
      </c>
      <c r="F17" s="1069"/>
      <c r="G17" s="1069"/>
      <c r="H17" s="1069"/>
      <c r="I17" s="1070"/>
    </row>
    <row r="18" spans="2:9" ht="30" customHeight="1">
      <c r="B18" s="1034"/>
      <c r="C18" s="681" t="s">
        <v>120</v>
      </c>
      <c r="D18" s="1074">
        <f>入力表!Q21</f>
        <v>0</v>
      </c>
      <c r="E18" s="1074"/>
      <c r="F18" s="576" t="s">
        <v>248</v>
      </c>
      <c r="G18" s="491">
        <f>入力表!R21</f>
        <v>0</v>
      </c>
      <c r="H18" s="489">
        <f>入力表!R22</f>
        <v>0</v>
      </c>
      <c r="I18" s="490">
        <f>入力表!R23</f>
        <v>0</v>
      </c>
    </row>
    <row r="19" spans="2:9" ht="30" customHeight="1">
      <c r="B19" s="1034"/>
      <c r="C19" s="685" t="s">
        <v>121</v>
      </c>
      <c r="D19" s="1075">
        <f>入力表!S21</f>
        <v>0</v>
      </c>
      <c r="E19" s="1075"/>
      <c r="F19" s="686" t="s">
        <v>249</v>
      </c>
      <c r="G19" s="498">
        <f>入力表!T21</f>
        <v>0</v>
      </c>
      <c r="H19" s="472" t="s">
        <v>442</v>
      </c>
      <c r="I19" s="499">
        <f>入力表!T23</f>
        <v>0</v>
      </c>
    </row>
    <row r="20" spans="2:9" ht="30" customHeight="1">
      <c r="B20" s="1033" t="s">
        <v>229</v>
      </c>
      <c r="C20" s="689" t="s">
        <v>112</v>
      </c>
      <c r="D20" s="1061">
        <f>入力表!B30</f>
        <v>0</v>
      </c>
      <c r="E20" s="1061"/>
      <c r="F20" s="50" t="s">
        <v>174</v>
      </c>
      <c r="G20" s="1067"/>
      <c r="H20" s="1067"/>
      <c r="I20" s="1068"/>
    </row>
    <row r="21" spans="2:9" ht="30" customHeight="1">
      <c r="B21" s="1034"/>
      <c r="C21" s="684" t="s">
        <v>122</v>
      </c>
      <c r="D21" s="1041">
        <f>入力表!C30</f>
        <v>0</v>
      </c>
      <c r="E21" s="1042"/>
      <c r="F21" s="690" t="s">
        <v>82</v>
      </c>
      <c r="G21" s="1086">
        <f>入力表!D30</f>
        <v>0</v>
      </c>
      <c r="H21" s="1086"/>
      <c r="I21" s="1087"/>
    </row>
    <row r="22" spans="2:9" ht="30" customHeight="1">
      <c r="B22" s="1034"/>
      <c r="C22" s="685" t="s">
        <v>123</v>
      </c>
      <c r="D22" s="1088">
        <f>入力表!E30</f>
        <v>0</v>
      </c>
      <c r="E22" s="1089"/>
      <c r="F22" s="691" t="s">
        <v>37</v>
      </c>
      <c r="G22" s="1090">
        <f>入力表!F30</f>
        <v>0</v>
      </c>
      <c r="H22" s="1090"/>
      <c r="I22" s="1091"/>
    </row>
    <row r="23" spans="2:9" ht="30" customHeight="1">
      <c r="B23" s="105" t="s">
        <v>253</v>
      </c>
      <c r="C23" s="108"/>
      <c r="D23" s="671">
        <f>入力表!G30</f>
        <v>0</v>
      </c>
      <c r="E23" s="1055" t="s">
        <v>174</v>
      </c>
      <c r="F23" s="1055"/>
      <c r="G23" s="1055"/>
      <c r="H23" s="1055"/>
      <c r="I23" s="1056"/>
    </row>
    <row r="24" spans="2:9" ht="30" customHeight="1">
      <c r="B24" s="106" t="s">
        <v>90</v>
      </c>
      <c r="C24" s="109"/>
      <c r="D24" s="672">
        <f>入力表!H30</f>
        <v>0</v>
      </c>
      <c r="E24" s="1057" t="s">
        <v>174</v>
      </c>
      <c r="F24" s="1057"/>
      <c r="G24" s="1057"/>
      <c r="H24" s="1057"/>
      <c r="I24" s="1058"/>
    </row>
    <row r="25" spans="2:9" ht="30" customHeight="1">
      <c r="B25" s="107" t="s">
        <v>91</v>
      </c>
      <c r="C25" s="110"/>
      <c r="D25" s="673">
        <f>入力表!I30</f>
        <v>0</v>
      </c>
      <c r="E25" s="1059" t="s">
        <v>174</v>
      </c>
      <c r="F25" s="1059"/>
      <c r="G25" s="1059"/>
      <c r="H25" s="1059"/>
      <c r="I25" s="1060"/>
    </row>
    <row r="26" spans="2:9" ht="30" customHeight="1">
      <c r="B26" s="83" t="s">
        <v>29</v>
      </c>
      <c r="C26" s="557" t="s">
        <v>125</v>
      </c>
      <c r="D26" s="176" t="str">
        <f>IF(入力表!J30="○","○","－")</f>
        <v>－</v>
      </c>
      <c r="E26" s="558" t="s">
        <v>100</v>
      </c>
      <c r="F26" s="176" t="str">
        <f>IF(入力表!K30="○","○","－")</f>
        <v>－</v>
      </c>
      <c r="G26" s="559" t="s">
        <v>175</v>
      </c>
      <c r="H26" s="1092" t="str">
        <f>IF(入力表!L30="○","○","－")</f>
        <v>－</v>
      </c>
      <c r="I26" s="1093"/>
    </row>
    <row r="27" spans="2:9" ht="30" customHeight="1">
      <c r="B27" s="83" t="s">
        <v>98</v>
      </c>
      <c r="C27" s="692" t="s">
        <v>180</v>
      </c>
      <c r="D27" s="176" t="str">
        <f>IF(入力表!M30="○","○","－")</f>
        <v>－</v>
      </c>
      <c r="E27" s="558" t="s">
        <v>100</v>
      </c>
      <c r="F27" s="176" t="str">
        <f>IF(入力表!N30="○","○","－")</f>
        <v>－</v>
      </c>
      <c r="G27" s="559" t="s">
        <v>175</v>
      </c>
      <c r="H27" s="1092" t="str">
        <f>IF(入力表!O30="○","○","－")</f>
        <v>－</v>
      </c>
      <c r="I27" s="1093"/>
    </row>
    <row r="28" spans="2:9" ht="30" customHeight="1" thickBot="1">
      <c r="B28" s="84" t="s">
        <v>231</v>
      </c>
      <c r="C28" s="693" t="s">
        <v>101</v>
      </c>
      <c r="D28" s="177">
        <f>入力表!P30</f>
        <v>0</v>
      </c>
      <c r="E28" s="694" t="s">
        <v>102</v>
      </c>
      <c r="F28" s="177">
        <f>入力表!Q30</f>
        <v>0</v>
      </c>
      <c r="G28" s="695" t="s">
        <v>124</v>
      </c>
      <c r="H28" s="1035">
        <f>入力表!R30</f>
        <v>0</v>
      </c>
      <c r="I28" s="1036"/>
    </row>
    <row r="29" spans="2:9" ht="36" customHeight="1">
      <c r="B29" s="56" t="s">
        <v>113</v>
      </c>
      <c r="C29" s="1043">
        <f>入力表!K7</f>
        <v>0</v>
      </c>
      <c r="D29" s="1044"/>
      <c r="E29" s="1044"/>
      <c r="F29" s="1044"/>
      <c r="G29" s="1044"/>
      <c r="H29" s="1044"/>
      <c r="I29" s="1045"/>
    </row>
    <row r="30" spans="2:9" ht="21" customHeight="1">
      <c r="B30" s="48" t="s">
        <v>130</v>
      </c>
      <c r="C30" s="1046">
        <f>入力表!L7</f>
        <v>0</v>
      </c>
      <c r="D30" s="1047"/>
      <c r="E30" s="1047"/>
      <c r="F30" s="1047"/>
      <c r="G30" s="1047"/>
      <c r="H30" s="1047"/>
      <c r="I30" s="1048"/>
    </row>
    <row r="31" spans="2:9" ht="33" customHeight="1">
      <c r="B31" s="49" t="s">
        <v>34</v>
      </c>
      <c r="C31" s="1049">
        <f>入力表!M7</f>
        <v>0</v>
      </c>
      <c r="D31" s="1050"/>
      <c r="E31" s="1050"/>
      <c r="F31" s="1050"/>
      <c r="G31" s="1050"/>
      <c r="H31" s="1050"/>
      <c r="I31" s="1051"/>
    </row>
    <row r="32" spans="2:9" ht="27" customHeight="1">
      <c r="B32" s="82" t="s">
        <v>32</v>
      </c>
      <c r="C32" s="1052">
        <f>入力表!N7</f>
        <v>0</v>
      </c>
      <c r="D32" s="1053"/>
      <c r="E32" s="1053"/>
      <c r="F32" s="1053"/>
      <c r="G32" s="1053"/>
      <c r="H32" s="1053"/>
      <c r="I32" s="1054"/>
    </row>
    <row r="33" spans="2:9" ht="32.25" customHeight="1">
      <c r="B33" s="85" t="s">
        <v>250</v>
      </c>
      <c r="C33" s="1039">
        <f>入力表!B36</f>
        <v>0</v>
      </c>
      <c r="D33" s="1040"/>
      <c r="E33" s="77"/>
      <c r="F33" s="77"/>
      <c r="G33" s="77"/>
      <c r="H33" s="77"/>
      <c r="I33" s="78"/>
    </row>
    <row r="34" spans="2:9" ht="32.25" customHeight="1">
      <c r="B34" s="85" t="s">
        <v>88</v>
      </c>
      <c r="C34" s="670" t="s">
        <v>89</v>
      </c>
      <c r="D34" s="169">
        <f>入力表!C36</f>
        <v>0</v>
      </c>
      <c r="E34" s="167" t="s">
        <v>173</v>
      </c>
      <c r="F34" s="700" t="s">
        <v>115</v>
      </c>
      <c r="G34" s="1037">
        <f>入力表!D36</f>
        <v>0</v>
      </c>
      <c r="H34" s="1038"/>
      <c r="I34" s="168" t="s">
        <v>114</v>
      </c>
    </row>
    <row r="35" spans="2:9" ht="30" customHeight="1">
      <c r="B35" s="1015" t="s">
        <v>126</v>
      </c>
      <c r="C35" s="696" t="s">
        <v>81</v>
      </c>
      <c r="D35" s="1016">
        <f>入力表!E36</f>
        <v>0</v>
      </c>
      <c r="E35" s="1017"/>
      <c r="F35" s="701" t="s">
        <v>118</v>
      </c>
      <c r="G35" s="1016">
        <f>入力表!F36</f>
        <v>0</v>
      </c>
      <c r="H35" s="1096"/>
      <c r="I35" s="98" t="s">
        <v>172</v>
      </c>
    </row>
    <row r="36" spans="2:9" ht="30" customHeight="1">
      <c r="B36" s="1015"/>
      <c r="C36" s="697" t="s">
        <v>119</v>
      </c>
      <c r="D36" s="171" t="str">
        <f>入力表!G36</f>
        <v/>
      </c>
      <c r="E36" s="170" t="s">
        <v>172</v>
      </c>
      <c r="F36" s="52"/>
      <c r="G36" s="53"/>
      <c r="H36" s="53"/>
      <c r="I36" s="54"/>
    </row>
    <row r="37" spans="2:9" ht="30" customHeight="1">
      <c r="B37" s="1015"/>
      <c r="C37" s="698" t="s">
        <v>120</v>
      </c>
      <c r="D37" s="1018">
        <f>入力表!H36</f>
        <v>0</v>
      </c>
      <c r="E37" s="1019"/>
      <c r="F37" s="702" t="s">
        <v>192</v>
      </c>
      <c r="G37" s="492">
        <f>入力表!I36</f>
        <v>0</v>
      </c>
      <c r="H37" s="494">
        <f>入力表!I37</f>
        <v>0</v>
      </c>
      <c r="I37" s="495">
        <f>入力表!I38</f>
        <v>0</v>
      </c>
    </row>
    <row r="38" spans="2:9" ht="30" customHeight="1">
      <c r="B38" s="1015"/>
      <c r="C38" s="699" t="s">
        <v>121</v>
      </c>
      <c r="D38" s="1020">
        <f>入力表!J36</f>
        <v>0</v>
      </c>
      <c r="E38" s="1021"/>
      <c r="F38" s="703" t="s">
        <v>251</v>
      </c>
      <c r="G38" s="496">
        <f>入力表!K36</f>
        <v>0</v>
      </c>
      <c r="H38" s="473" t="s">
        <v>442</v>
      </c>
      <c r="I38" s="497">
        <f>入力表!K38</f>
        <v>0</v>
      </c>
    </row>
    <row r="39" spans="2:9" ht="30" customHeight="1">
      <c r="B39" s="1015" t="s">
        <v>241</v>
      </c>
      <c r="C39" s="696" t="s">
        <v>81</v>
      </c>
      <c r="D39" s="1016">
        <f>入力表!L36</f>
        <v>0</v>
      </c>
      <c r="E39" s="1017"/>
      <c r="F39" s="701" t="s">
        <v>118</v>
      </c>
      <c r="G39" s="1016">
        <f>入力表!M36</f>
        <v>0</v>
      </c>
      <c r="H39" s="1096"/>
      <c r="I39" s="98" t="s">
        <v>172</v>
      </c>
    </row>
    <row r="40" spans="2:9" ht="30" customHeight="1">
      <c r="B40" s="1015"/>
      <c r="C40" s="697" t="s">
        <v>119</v>
      </c>
      <c r="D40" s="452" t="str">
        <f>入力表!N36</f>
        <v/>
      </c>
      <c r="E40" s="170" t="s">
        <v>172</v>
      </c>
      <c r="F40" s="52"/>
      <c r="G40" s="53"/>
      <c r="H40" s="53"/>
      <c r="I40" s="54"/>
    </row>
    <row r="41" spans="2:9" ht="30" customHeight="1">
      <c r="B41" s="1015"/>
      <c r="C41" s="698" t="s">
        <v>120</v>
      </c>
      <c r="D41" s="1018">
        <f>入力表!O36</f>
        <v>0</v>
      </c>
      <c r="E41" s="1019"/>
      <c r="F41" s="702" t="s">
        <v>192</v>
      </c>
      <c r="G41" s="493">
        <f>入力表!P36</f>
        <v>0</v>
      </c>
      <c r="H41" s="494">
        <f>入力表!P37</f>
        <v>0</v>
      </c>
      <c r="I41" s="495">
        <f>入力表!P38</f>
        <v>0</v>
      </c>
    </row>
    <row r="42" spans="2:9" ht="30" customHeight="1">
      <c r="B42" s="1015"/>
      <c r="C42" s="699" t="s">
        <v>121</v>
      </c>
      <c r="D42" s="1020">
        <f>入力表!Q36</f>
        <v>0</v>
      </c>
      <c r="E42" s="1021"/>
      <c r="F42" s="703" t="s">
        <v>251</v>
      </c>
      <c r="G42" s="496">
        <f>入力表!R36</f>
        <v>0</v>
      </c>
      <c r="H42" s="473" t="s">
        <v>442</v>
      </c>
      <c r="I42" s="497">
        <f>入力表!R38</f>
        <v>0</v>
      </c>
    </row>
    <row r="43" spans="2:9" ht="30" customHeight="1">
      <c r="B43" s="1022" t="s">
        <v>252</v>
      </c>
      <c r="C43" s="704" t="s">
        <v>112</v>
      </c>
      <c r="D43" s="1023">
        <f>入力表!B45</f>
        <v>0</v>
      </c>
      <c r="E43" s="1024"/>
      <c r="F43" s="51" t="s">
        <v>174</v>
      </c>
      <c r="G43" s="1094"/>
      <c r="H43" s="1094"/>
      <c r="I43" s="1095"/>
    </row>
    <row r="44" spans="2:9" ht="30" customHeight="1">
      <c r="B44" s="1015"/>
      <c r="C44" s="697" t="s">
        <v>122</v>
      </c>
      <c r="D44" s="1025">
        <f>入力表!C45</f>
        <v>0</v>
      </c>
      <c r="E44" s="1026"/>
      <c r="F44" s="706" t="s">
        <v>82</v>
      </c>
      <c r="G44" s="1025">
        <f>入力表!D45</f>
        <v>0</v>
      </c>
      <c r="H44" s="1027"/>
      <c r="I44" s="1028"/>
    </row>
    <row r="45" spans="2:9" ht="30" customHeight="1">
      <c r="B45" s="1015"/>
      <c r="C45" s="705" t="s">
        <v>123</v>
      </c>
      <c r="D45" s="1029">
        <f>入力表!E45</f>
        <v>0</v>
      </c>
      <c r="E45" s="1029"/>
      <c r="F45" s="707" t="s">
        <v>37</v>
      </c>
      <c r="G45" s="1030">
        <f>入力表!F45</f>
        <v>0</v>
      </c>
      <c r="H45" s="1031"/>
      <c r="I45" s="1032"/>
    </row>
    <row r="46" spans="2:9" ht="30" customHeight="1">
      <c r="B46" s="99" t="s">
        <v>127</v>
      </c>
      <c r="C46" s="100"/>
      <c r="D46" s="115">
        <f>入力表!G45</f>
        <v>0</v>
      </c>
      <c r="E46" s="172" t="s">
        <v>174</v>
      </c>
      <c r="F46" s="95"/>
      <c r="G46" s="95"/>
      <c r="H46" s="95"/>
      <c r="I46" s="75"/>
    </row>
    <row r="47" spans="2:9" ht="30" customHeight="1">
      <c r="B47" s="101" t="s">
        <v>128</v>
      </c>
      <c r="C47" s="102"/>
      <c r="D47" s="116">
        <f>入力表!H45</f>
        <v>0</v>
      </c>
      <c r="E47" s="170" t="s">
        <v>174</v>
      </c>
      <c r="F47" s="52"/>
      <c r="G47" s="52"/>
      <c r="H47" s="52"/>
      <c r="I47" s="76"/>
    </row>
    <row r="48" spans="2:9" ht="30" customHeight="1">
      <c r="B48" s="103" t="s">
        <v>129</v>
      </c>
      <c r="C48" s="104"/>
      <c r="D48" s="117">
        <f>入力表!I45</f>
        <v>0</v>
      </c>
      <c r="E48" s="173" t="s">
        <v>174</v>
      </c>
      <c r="F48" s="96"/>
      <c r="G48" s="96"/>
      <c r="H48" s="96"/>
      <c r="I48" s="97"/>
    </row>
    <row r="49" spans="2:9" ht="36" customHeight="1">
      <c r="B49" s="86" t="s">
        <v>103</v>
      </c>
      <c r="C49" s="708" t="s">
        <v>181</v>
      </c>
      <c r="D49" s="174" t="str">
        <f>IF(入力表!J45="○","○","－")</f>
        <v>－</v>
      </c>
      <c r="E49" s="710" t="s">
        <v>182</v>
      </c>
      <c r="F49" s="174" t="str">
        <f>IF(入力表!K45="○","○","－")</f>
        <v>－</v>
      </c>
      <c r="G49" s="712" t="s">
        <v>183</v>
      </c>
      <c r="H49" s="1082" t="str">
        <f>IF(入力表!L45="○","○","－")</f>
        <v>－</v>
      </c>
      <c r="I49" s="1083"/>
    </row>
    <row r="50" spans="2:9" ht="36" customHeight="1">
      <c r="B50" s="86" t="s">
        <v>104</v>
      </c>
      <c r="C50" s="708" t="s">
        <v>179</v>
      </c>
      <c r="D50" s="174" t="str">
        <f>IF(入力表!M45="○","○","－")</f>
        <v>－</v>
      </c>
      <c r="E50" s="710" t="s">
        <v>182</v>
      </c>
      <c r="F50" s="174" t="str">
        <f>IF(入力表!N45="○","○","－")</f>
        <v>－</v>
      </c>
      <c r="G50" s="712" t="s">
        <v>183</v>
      </c>
      <c r="H50" s="1082" t="str">
        <f>IF(入力表!O45="○","○","－")</f>
        <v>－</v>
      </c>
      <c r="I50" s="1083"/>
    </row>
    <row r="51" spans="2:9" ht="36" customHeight="1" thickBot="1">
      <c r="B51" s="87" t="s">
        <v>131</v>
      </c>
      <c r="C51" s="709" t="s">
        <v>184</v>
      </c>
      <c r="D51" s="175">
        <f>入力表!P45</f>
        <v>0</v>
      </c>
      <c r="E51" s="711" t="s">
        <v>185</v>
      </c>
      <c r="F51" s="175">
        <f>入力表!Q45</f>
        <v>0</v>
      </c>
      <c r="G51" s="713" t="s">
        <v>186</v>
      </c>
      <c r="H51" s="1084">
        <f>入力表!R45</f>
        <v>0</v>
      </c>
      <c r="I51" s="1085"/>
    </row>
    <row r="52" spans="2:9" ht="30" customHeight="1">
      <c r="B52" s="8"/>
    </row>
    <row r="53" spans="2:9" ht="30" customHeight="1">
      <c r="B53" s="8"/>
    </row>
    <row r="54" spans="2:9" ht="30" customHeight="1">
      <c r="B54" s="8"/>
    </row>
    <row r="55" spans="2:9" ht="30" customHeight="1">
      <c r="B55" s="8"/>
    </row>
    <row r="56" spans="2:9" ht="30" customHeight="1">
      <c r="B56" s="8"/>
    </row>
    <row r="57" spans="2:9" ht="30" customHeight="1">
      <c r="B57" s="8"/>
    </row>
    <row r="58" spans="2:9" ht="30" customHeight="1">
      <c r="B58" s="8"/>
    </row>
    <row r="59" spans="2:9" ht="30" customHeight="1">
      <c r="B59" s="8"/>
    </row>
    <row r="60" spans="2:9" ht="30" customHeight="1">
      <c r="B60" s="8"/>
    </row>
    <row r="61" spans="2:9" ht="30" customHeight="1">
      <c r="B61" s="8"/>
    </row>
    <row r="62" spans="2:9" ht="30" customHeight="1">
      <c r="B62" s="8"/>
    </row>
    <row r="63" spans="2:9" ht="30" customHeight="1">
      <c r="B63" s="8"/>
    </row>
    <row r="64" spans="2:9" ht="30" customHeight="1">
      <c r="B64" s="8"/>
    </row>
    <row r="65" spans="2:2">
      <c r="B65" s="8"/>
    </row>
    <row r="66" spans="2:2">
      <c r="B66" s="8"/>
    </row>
    <row r="67" spans="2:2">
      <c r="B67" s="8"/>
    </row>
    <row r="68" spans="2:2">
      <c r="B68" s="8"/>
    </row>
    <row r="69" spans="2:2">
      <c r="B69" s="8"/>
    </row>
    <row r="70" spans="2:2">
      <c r="B70" s="8"/>
    </row>
    <row r="71" spans="2:2">
      <c r="B71" s="8"/>
    </row>
    <row r="72" spans="2:2">
      <c r="B72" s="8"/>
    </row>
  </sheetData>
  <sheetProtection formatCells="0" formatColumns="0" formatRows="0"/>
  <mergeCells count="63">
    <mergeCell ref="H49:I49"/>
    <mergeCell ref="H50:I50"/>
    <mergeCell ref="H51:I51"/>
    <mergeCell ref="G21:I21"/>
    <mergeCell ref="D22:E22"/>
    <mergeCell ref="G22:I22"/>
    <mergeCell ref="H27:I27"/>
    <mergeCell ref="G43:I43"/>
    <mergeCell ref="H26:I26"/>
    <mergeCell ref="G35:H35"/>
    <mergeCell ref="G39:H39"/>
    <mergeCell ref="D41:E41"/>
    <mergeCell ref="D42:E42"/>
    <mergeCell ref="C3:I3"/>
    <mergeCell ref="C4:I4"/>
    <mergeCell ref="B16:B19"/>
    <mergeCell ref="D16:E16"/>
    <mergeCell ref="D18:E18"/>
    <mergeCell ref="D19:E19"/>
    <mergeCell ref="C8:I8"/>
    <mergeCell ref="B12:B15"/>
    <mergeCell ref="D12:E12"/>
    <mergeCell ref="C7:I7"/>
    <mergeCell ref="D14:E14"/>
    <mergeCell ref="G10:H10"/>
    <mergeCell ref="H11:I11"/>
    <mergeCell ref="G12:H12"/>
    <mergeCell ref="G16:H16"/>
    <mergeCell ref="E9:I9"/>
    <mergeCell ref="C5:I5"/>
    <mergeCell ref="D20:E20"/>
    <mergeCell ref="C9:D9"/>
    <mergeCell ref="C11:D11"/>
    <mergeCell ref="D15:E15"/>
    <mergeCell ref="G20:I20"/>
    <mergeCell ref="C6:I6"/>
    <mergeCell ref="E13:I13"/>
    <mergeCell ref="E17:I17"/>
    <mergeCell ref="F11:G11"/>
    <mergeCell ref="B20:B22"/>
    <mergeCell ref="H28:I28"/>
    <mergeCell ref="G34:H34"/>
    <mergeCell ref="C33:D33"/>
    <mergeCell ref="D21:E21"/>
    <mergeCell ref="C29:I29"/>
    <mergeCell ref="C30:I30"/>
    <mergeCell ref="C31:I31"/>
    <mergeCell ref="C32:I32"/>
    <mergeCell ref="E23:I23"/>
    <mergeCell ref="E24:I24"/>
    <mergeCell ref="E25:I25"/>
    <mergeCell ref="B43:B45"/>
    <mergeCell ref="D43:E43"/>
    <mergeCell ref="D44:E44"/>
    <mergeCell ref="G44:I44"/>
    <mergeCell ref="D45:E45"/>
    <mergeCell ref="G45:I45"/>
    <mergeCell ref="B35:B38"/>
    <mergeCell ref="D35:E35"/>
    <mergeCell ref="D37:E37"/>
    <mergeCell ref="D38:E38"/>
    <mergeCell ref="B39:B42"/>
    <mergeCell ref="D39:E39"/>
  </mergeCells>
  <phoneticPr fontId="2"/>
  <printOptions horizontalCentered="1"/>
  <pageMargins left="0.59055118110236227" right="0.19685039370078741" top="0.59055118110236227" bottom="0.59055118110236227" header="0.39370078740157483" footer="0.31496062992125984"/>
  <pageSetup paperSize="9" fitToHeight="2" orientation="portrait" r:id="rId1"/>
  <headerFooter alignWithMargins="0">
    <oddHeader>&amp;R&amp;10&amp;F</oddHeader>
  </headerFooter>
  <rowBreaks count="1" manualBreakCount="1">
    <brk id="28" max="8" man="1"/>
  </rowBreaks>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6"/>
  <sheetViews>
    <sheetView showZeros="0" zoomScaleNormal="100" workbookViewId="0">
      <selection activeCell="C6" sqref="C6:M6"/>
    </sheetView>
  </sheetViews>
  <sheetFormatPr defaultRowHeight="13.5"/>
  <cols>
    <col min="1" max="1" width="3.5" customWidth="1"/>
    <col min="2" max="2" width="11.25" style="1" customWidth="1"/>
    <col min="4" max="4" width="7.625" customWidth="1"/>
    <col min="5" max="6" width="4.625" customWidth="1"/>
    <col min="7" max="8" width="7.625" customWidth="1"/>
    <col min="9" max="10" width="4.625" customWidth="1"/>
    <col min="11" max="12" width="7.625" customWidth="1"/>
    <col min="13" max="13" width="4.625" customWidth="1"/>
  </cols>
  <sheetData>
    <row r="1" spans="1:13" ht="30.75" customHeight="1">
      <c r="A1" s="2" t="s">
        <v>264</v>
      </c>
    </row>
    <row r="2" spans="1:13" ht="14.25" customHeight="1" thickBot="1"/>
    <row r="3" spans="1:13" ht="43.5" customHeight="1">
      <c r="B3" s="79" t="s">
        <v>56</v>
      </c>
      <c r="C3" s="91" t="s">
        <v>84</v>
      </c>
      <c r="D3" s="1115" t="str">
        <f>入力表!B53</f>
        <v>女性向け委託訓練（3か月コース）</v>
      </c>
      <c r="E3" s="1116"/>
      <c r="F3" s="1116"/>
      <c r="G3" s="1116"/>
      <c r="H3" s="1116"/>
      <c r="I3" s="1120"/>
      <c r="J3" s="1115"/>
      <c r="K3" s="1116"/>
      <c r="L3" s="1116"/>
      <c r="M3" s="1117"/>
    </row>
    <row r="4" spans="1:13" ht="43.5" customHeight="1">
      <c r="B4" s="16" t="s">
        <v>17</v>
      </c>
      <c r="C4" s="942">
        <f>入力表!C53</f>
        <v>0</v>
      </c>
      <c r="D4" s="911"/>
      <c r="E4" s="911"/>
      <c r="F4" s="911"/>
      <c r="G4" s="911"/>
      <c r="H4" s="911"/>
      <c r="I4" s="911"/>
      <c r="J4" s="911"/>
      <c r="K4" s="911"/>
      <c r="L4" s="911"/>
      <c r="M4" s="924"/>
    </row>
    <row r="5" spans="1:13" ht="36" customHeight="1">
      <c r="B5" s="729" t="s">
        <v>262</v>
      </c>
      <c r="C5" s="1125" t="s">
        <v>134</v>
      </c>
      <c r="D5" s="1126"/>
      <c r="E5" s="1127">
        <f>入力表!D53</f>
        <v>0</v>
      </c>
      <c r="F5" s="1106"/>
      <c r="G5" s="1106"/>
      <c r="H5" s="1106"/>
      <c r="I5" s="1106"/>
      <c r="J5" s="1106"/>
      <c r="K5" s="1106"/>
      <c r="L5" s="1106"/>
      <c r="M5" s="1107"/>
    </row>
    <row r="6" spans="1:13" ht="54" customHeight="1">
      <c r="B6" s="18" t="s">
        <v>106</v>
      </c>
      <c r="C6" s="1124">
        <f>入力表!E53</f>
        <v>0</v>
      </c>
      <c r="D6" s="1106"/>
      <c r="E6" s="1106"/>
      <c r="F6" s="1106"/>
      <c r="G6" s="1106"/>
      <c r="H6" s="1106"/>
      <c r="I6" s="1106"/>
      <c r="J6" s="1106"/>
      <c r="K6" s="1106"/>
      <c r="L6" s="1106"/>
      <c r="M6" s="1107"/>
    </row>
    <row r="7" spans="1:13" ht="54" customHeight="1">
      <c r="B7" s="181" t="s">
        <v>177</v>
      </c>
      <c r="C7" s="178" t="s">
        <v>258</v>
      </c>
      <c r="D7" s="58">
        <f>入力表!F53</f>
        <v>0</v>
      </c>
      <c r="E7" s="668" t="s">
        <v>20</v>
      </c>
      <c r="F7" s="936" t="s">
        <v>254</v>
      </c>
      <c r="G7" s="1128"/>
      <c r="H7" s="180">
        <f>入力表!G53</f>
        <v>0</v>
      </c>
      <c r="I7" s="179" t="s">
        <v>20</v>
      </c>
      <c r="J7" s="936" t="s">
        <v>255</v>
      </c>
      <c r="K7" s="1128"/>
      <c r="L7" s="58">
        <f>入力表!H53</f>
        <v>0</v>
      </c>
      <c r="M7" s="57" t="s">
        <v>20</v>
      </c>
    </row>
    <row r="8" spans="1:13" ht="54" customHeight="1">
      <c r="B8" s="147" t="s">
        <v>176</v>
      </c>
      <c r="C8" s="92" t="s">
        <v>256</v>
      </c>
      <c r="D8" s="365">
        <f>入力表!J53</f>
        <v>0</v>
      </c>
      <c r="E8" s="669" t="s">
        <v>20</v>
      </c>
      <c r="F8" s="909" t="s">
        <v>257</v>
      </c>
      <c r="G8" s="1129"/>
      <c r="H8" s="366">
        <f>入力表!K53</f>
        <v>0</v>
      </c>
      <c r="I8" s="669" t="s">
        <v>20</v>
      </c>
      <c r="J8" s="1130" t="s">
        <v>38</v>
      </c>
      <c r="K8" s="1131"/>
      <c r="L8" s="365">
        <f>入力表!L53</f>
        <v>0</v>
      </c>
      <c r="M8" s="146" t="s">
        <v>20</v>
      </c>
    </row>
    <row r="9" spans="1:13" ht="54" customHeight="1">
      <c r="B9" s="93" t="s">
        <v>136</v>
      </c>
      <c r="C9" s="714" t="s">
        <v>85</v>
      </c>
      <c r="D9" s="911">
        <f>入力表!M53</f>
        <v>0</v>
      </c>
      <c r="E9" s="911"/>
      <c r="F9" s="911"/>
      <c r="G9" s="1106"/>
      <c r="H9" s="1106"/>
      <c r="I9" s="897" t="s">
        <v>259</v>
      </c>
      <c r="J9" s="898"/>
      <c r="K9" s="1106">
        <f>入力表!N53</f>
        <v>0</v>
      </c>
      <c r="L9" s="1106"/>
      <c r="M9" s="1107"/>
    </row>
    <row r="10" spans="1:13" ht="37.5" customHeight="1">
      <c r="B10" s="1118" t="s">
        <v>178</v>
      </c>
      <c r="C10" s="715" t="s">
        <v>85</v>
      </c>
      <c r="D10" s="929">
        <f>入力表!O53</f>
        <v>0</v>
      </c>
      <c r="E10" s="929"/>
      <c r="F10" s="929"/>
      <c r="G10" s="1114"/>
      <c r="H10" s="1114"/>
      <c r="I10" s="1122" t="s">
        <v>137</v>
      </c>
      <c r="J10" s="1123"/>
      <c r="K10" s="1108">
        <f>入力表!P53</f>
        <v>0</v>
      </c>
      <c r="L10" s="929"/>
      <c r="M10" s="1109"/>
    </row>
    <row r="11" spans="1:13" ht="27.75" customHeight="1" thickBot="1">
      <c r="B11" s="1119"/>
      <c r="C11" s="716" t="s">
        <v>108</v>
      </c>
      <c r="D11" s="1121">
        <f>入力表!Q53</f>
        <v>0</v>
      </c>
      <c r="E11" s="1112"/>
      <c r="F11" s="1112"/>
      <c r="G11" s="1112"/>
      <c r="H11" s="1112"/>
      <c r="I11" s="1110" t="s">
        <v>86</v>
      </c>
      <c r="J11" s="1111"/>
      <c r="K11" s="1112">
        <f>入力表!R53</f>
        <v>0</v>
      </c>
      <c r="L11" s="1112"/>
      <c r="M11" s="1113"/>
    </row>
    <row r="12" spans="1:13" s="279" customFormat="1" ht="105" customHeight="1" thickTop="1">
      <c r="B12" s="280" t="s">
        <v>46</v>
      </c>
      <c r="C12" s="1103"/>
      <c r="D12" s="1104"/>
      <c r="E12" s="1104"/>
      <c r="F12" s="1104"/>
      <c r="G12" s="1104"/>
      <c r="H12" s="1104"/>
      <c r="I12" s="1104"/>
      <c r="J12" s="1104"/>
      <c r="K12" s="1104"/>
      <c r="L12" s="1104"/>
      <c r="M12" s="1105"/>
    </row>
    <row r="13" spans="1:13" s="279" customFormat="1" ht="105" customHeight="1">
      <c r="B13" s="281" t="s">
        <v>18</v>
      </c>
      <c r="C13" s="1100"/>
      <c r="D13" s="1101"/>
      <c r="E13" s="1101"/>
      <c r="F13" s="1101"/>
      <c r="G13" s="1101"/>
      <c r="H13" s="1101"/>
      <c r="I13" s="1101"/>
      <c r="J13" s="1101"/>
      <c r="K13" s="1101"/>
      <c r="L13" s="1101"/>
      <c r="M13" s="1102"/>
    </row>
    <row r="14" spans="1:13" s="279" customFormat="1" ht="105" customHeight="1">
      <c r="B14" s="281" t="s">
        <v>530</v>
      </c>
      <c r="C14" s="1100"/>
      <c r="D14" s="1101"/>
      <c r="E14" s="1101"/>
      <c r="F14" s="1101"/>
      <c r="G14" s="1101"/>
      <c r="H14" s="1101"/>
      <c r="I14" s="1101"/>
      <c r="J14" s="1101"/>
      <c r="K14" s="1101"/>
      <c r="L14" s="1101"/>
      <c r="M14" s="1102"/>
    </row>
    <row r="15" spans="1:13" s="279" customFormat="1" ht="67.5" customHeight="1" thickBot="1">
      <c r="B15" s="282" t="s">
        <v>47</v>
      </c>
      <c r="C15" s="1097"/>
      <c r="D15" s="1098"/>
      <c r="E15" s="1098"/>
      <c r="F15" s="1098"/>
      <c r="G15" s="1098"/>
      <c r="H15" s="1098"/>
      <c r="I15" s="1098"/>
      <c r="J15" s="1098"/>
      <c r="K15" s="1098"/>
      <c r="L15" s="1098"/>
      <c r="M15" s="1099"/>
    </row>
    <row r="16" spans="1:13">
      <c r="B16" s="184" t="s">
        <v>263</v>
      </c>
    </row>
  </sheetData>
  <sheetProtection formatCells="0" formatColumns="0" formatRows="0"/>
  <mergeCells count="24">
    <mergeCell ref="J3:M3"/>
    <mergeCell ref="B10:B11"/>
    <mergeCell ref="D3:I3"/>
    <mergeCell ref="C4:M4"/>
    <mergeCell ref="D11:H11"/>
    <mergeCell ref="I10:J10"/>
    <mergeCell ref="D9:H9"/>
    <mergeCell ref="C6:M6"/>
    <mergeCell ref="C5:D5"/>
    <mergeCell ref="E5:M5"/>
    <mergeCell ref="F7:G7"/>
    <mergeCell ref="F8:G8"/>
    <mergeCell ref="J7:K7"/>
    <mergeCell ref="J8:K8"/>
    <mergeCell ref="C15:M15"/>
    <mergeCell ref="C14:M14"/>
    <mergeCell ref="C12:M12"/>
    <mergeCell ref="I9:J9"/>
    <mergeCell ref="K9:M9"/>
    <mergeCell ref="K10:M10"/>
    <mergeCell ref="I11:J11"/>
    <mergeCell ref="K11:M11"/>
    <mergeCell ref="D10:H10"/>
    <mergeCell ref="C13:M13"/>
  </mergeCells>
  <phoneticPr fontId="2"/>
  <printOptions horizontalCentered="1"/>
  <pageMargins left="0.59055118110236227" right="0.19685039370078741" top="0.59055118110236227" bottom="0.59055118110236227" header="0.39370078740157483" footer="0.31496062992125984"/>
  <pageSetup paperSize="9" scale="96" orientation="portrait" r:id="rId1"/>
  <headerFooter alignWithMargins="0">
    <oddHeader>&amp;R&amp;10&amp;F</oddHead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38"/>
  <sheetViews>
    <sheetView view="pageBreakPreview" topLeftCell="B1" zoomScaleNormal="100" zoomScaleSheetLayoutView="100" workbookViewId="0">
      <selection activeCell="B1" sqref="B1"/>
    </sheetView>
  </sheetViews>
  <sheetFormatPr defaultRowHeight="13.5"/>
  <cols>
    <col min="2" max="2" width="6" customWidth="1"/>
    <col min="3" max="3" width="14.625" customWidth="1"/>
    <col min="4" max="4" width="5.75" customWidth="1"/>
    <col min="5" max="6" width="4.625" customWidth="1"/>
    <col min="7" max="7" width="24.375" customWidth="1"/>
    <col min="8" max="9" width="4.625" customWidth="1"/>
    <col min="10" max="10" width="8.125" customWidth="1"/>
    <col min="11" max="13" width="5.5" customWidth="1"/>
    <col min="14" max="15" width="6.625" customWidth="1"/>
    <col min="16" max="16" width="31.375" customWidth="1"/>
    <col min="17" max="18" width="4.625" customWidth="1"/>
    <col min="20" max="20" width="7.625" hidden="1" customWidth="1"/>
    <col min="21" max="21" width="6" hidden="1" customWidth="1"/>
  </cols>
  <sheetData>
    <row r="1" spans="1:21" ht="28.5" customHeight="1">
      <c r="B1" s="64" t="s">
        <v>245</v>
      </c>
      <c r="D1" s="64"/>
      <c r="E1" s="64"/>
      <c r="F1" s="64"/>
      <c r="G1" s="64"/>
      <c r="H1" s="64"/>
      <c r="I1" s="64"/>
      <c r="J1" s="64"/>
      <c r="K1" s="64"/>
      <c r="L1" s="64"/>
      <c r="M1" s="64"/>
      <c r="N1" s="64"/>
      <c r="O1" s="64"/>
      <c r="P1" s="64"/>
      <c r="Q1" s="64"/>
      <c r="R1" s="64"/>
    </row>
    <row r="2" spans="1:21" ht="9" customHeight="1">
      <c r="C2" s="64"/>
      <c r="D2" s="64"/>
      <c r="E2" s="64"/>
      <c r="F2" s="64"/>
      <c r="G2" s="64"/>
      <c r="H2" s="64"/>
      <c r="I2" s="64"/>
      <c r="J2" s="64"/>
      <c r="K2" s="64"/>
      <c r="L2" s="64"/>
      <c r="M2" s="64"/>
      <c r="N2" s="64"/>
      <c r="O2" s="64"/>
      <c r="P2" s="64"/>
      <c r="Q2" s="64"/>
      <c r="R2" s="64"/>
    </row>
    <row r="3" spans="1:21" ht="18" customHeight="1">
      <c r="C3" s="28" t="s">
        <v>135</v>
      </c>
      <c r="E3" s="234">
        <f>入力表!F53</f>
        <v>0</v>
      </c>
      <c r="F3" s="148" t="s">
        <v>20</v>
      </c>
      <c r="G3" s="21"/>
      <c r="H3" s="149"/>
      <c r="I3" s="149"/>
      <c r="J3" s="149"/>
      <c r="K3" s="21"/>
      <c r="L3" s="21"/>
      <c r="M3" s="21"/>
      <c r="N3" s="1134" t="s">
        <v>275</v>
      </c>
      <c r="O3" s="1134"/>
      <c r="P3" s="149">
        <f>入力表!C53</f>
        <v>0</v>
      </c>
      <c r="Q3" s="21"/>
      <c r="R3" s="21"/>
    </row>
    <row r="4" spans="1:21" ht="18" customHeight="1">
      <c r="H4" s="207"/>
      <c r="I4" s="207"/>
      <c r="J4" s="207"/>
      <c r="N4" s="1134" t="s">
        <v>31</v>
      </c>
      <c r="O4" s="1134"/>
      <c r="P4" s="207">
        <f>入力表!G7</f>
        <v>0</v>
      </c>
    </row>
    <row r="5" spans="1:21" ht="18" customHeight="1" thickBot="1">
      <c r="B5" s="575"/>
      <c r="C5" s="202" t="s">
        <v>260</v>
      </c>
      <c r="T5" s="224" t="s">
        <v>7</v>
      </c>
      <c r="U5" s="224" t="s">
        <v>8</v>
      </c>
    </row>
    <row r="6" spans="1:21" s="1" customFormat="1" ht="30" customHeight="1" thickTop="1">
      <c r="A6" s="440"/>
      <c r="B6" s="1132" t="s">
        <v>479</v>
      </c>
      <c r="C6" s="1147" t="s">
        <v>49</v>
      </c>
      <c r="D6" s="1137" t="s">
        <v>302</v>
      </c>
      <c r="E6" s="1135" t="s">
        <v>50</v>
      </c>
      <c r="F6" s="1136"/>
      <c r="G6" s="1149" t="s">
        <v>51</v>
      </c>
      <c r="H6" s="1135" t="s">
        <v>53</v>
      </c>
      <c r="I6" s="1136"/>
      <c r="J6" s="1144" t="s">
        <v>303</v>
      </c>
      <c r="K6" s="1145"/>
      <c r="L6" s="1145"/>
      <c r="M6" s="1146"/>
      <c r="N6" s="1142" t="s">
        <v>294</v>
      </c>
      <c r="O6" s="1143"/>
      <c r="P6" s="1139" t="s">
        <v>52</v>
      </c>
      <c r="Q6" s="1135" t="s">
        <v>27</v>
      </c>
      <c r="R6" s="1141"/>
      <c r="T6" s="225" t="s">
        <v>2</v>
      </c>
      <c r="U6" s="225" t="s">
        <v>3</v>
      </c>
    </row>
    <row r="7" spans="1:21" s="1" customFormat="1" ht="38.25" customHeight="1" thickBot="1">
      <c r="A7" s="440"/>
      <c r="B7" s="1133"/>
      <c r="C7" s="1148"/>
      <c r="D7" s="1138"/>
      <c r="E7" s="212" t="s">
        <v>144</v>
      </c>
      <c r="F7" s="208" t="s">
        <v>145</v>
      </c>
      <c r="G7" s="1150"/>
      <c r="H7" s="214" t="s">
        <v>146</v>
      </c>
      <c r="I7" s="213" t="s">
        <v>147</v>
      </c>
      <c r="J7" s="223" t="s">
        <v>304</v>
      </c>
      <c r="K7" s="215" t="s">
        <v>283</v>
      </c>
      <c r="L7" s="216" t="s">
        <v>289</v>
      </c>
      <c r="M7" s="205" t="s">
        <v>38</v>
      </c>
      <c r="N7" s="217" t="s">
        <v>295</v>
      </c>
      <c r="O7" s="205" t="s">
        <v>296</v>
      </c>
      <c r="P7" s="1140"/>
      <c r="Q7" s="217" t="s">
        <v>10</v>
      </c>
      <c r="R7" s="218" t="s">
        <v>38</v>
      </c>
      <c r="T7" s="225" t="s">
        <v>293</v>
      </c>
      <c r="U7" s="225" t="s">
        <v>4</v>
      </c>
    </row>
    <row r="8" spans="1:21" s="1" customFormat="1" ht="24" customHeight="1" thickTop="1">
      <c r="A8" s="440"/>
      <c r="B8" s="588"/>
      <c r="C8" s="519" t="s">
        <v>285</v>
      </c>
      <c r="D8" s="539">
        <v>40</v>
      </c>
      <c r="E8" s="520" t="s">
        <v>149</v>
      </c>
      <c r="F8" s="519"/>
      <c r="G8" s="514" t="s">
        <v>150</v>
      </c>
      <c r="H8" s="520" t="s">
        <v>149</v>
      </c>
      <c r="I8" s="519"/>
      <c r="J8" s="540" t="s">
        <v>293</v>
      </c>
      <c r="K8" s="541" t="s">
        <v>149</v>
      </c>
      <c r="L8" s="516"/>
      <c r="M8" s="519"/>
      <c r="N8" s="518" t="s">
        <v>151</v>
      </c>
      <c r="O8" s="542"/>
      <c r="P8" s="514" t="s">
        <v>153</v>
      </c>
      <c r="Q8" s="520" t="s">
        <v>149</v>
      </c>
      <c r="R8" s="543"/>
      <c r="T8" s="225" t="s">
        <v>297</v>
      </c>
      <c r="U8" s="225" t="s">
        <v>290</v>
      </c>
    </row>
    <row r="9" spans="1:21" s="1" customFormat="1" ht="24" customHeight="1">
      <c r="A9" s="440"/>
      <c r="B9" s="589"/>
      <c r="C9" s="573" t="s">
        <v>286</v>
      </c>
      <c r="D9" s="544">
        <v>26</v>
      </c>
      <c r="E9" s="529"/>
      <c r="F9" s="525" t="s">
        <v>284</v>
      </c>
      <c r="G9" s="522" t="s">
        <v>288</v>
      </c>
      <c r="H9" s="529" t="s">
        <v>284</v>
      </c>
      <c r="I9" s="525"/>
      <c r="J9" s="522" t="s">
        <v>1</v>
      </c>
      <c r="K9" s="528"/>
      <c r="L9" s="524" t="s">
        <v>299</v>
      </c>
      <c r="M9" s="525"/>
      <c r="N9" s="526" t="s">
        <v>291</v>
      </c>
      <c r="O9" s="527" t="s">
        <v>512</v>
      </c>
      <c r="P9" s="522" t="s">
        <v>9</v>
      </c>
      <c r="Q9" s="529"/>
      <c r="R9" s="545" t="s">
        <v>284</v>
      </c>
      <c r="T9" s="225" t="s">
        <v>1</v>
      </c>
      <c r="U9" s="225" t="s">
        <v>298</v>
      </c>
    </row>
    <row r="10" spans="1:21" s="245" customFormat="1" ht="24" customHeight="1" thickBot="1">
      <c r="A10" s="583"/>
      <c r="B10" s="590"/>
      <c r="C10" s="548" t="s">
        <v>362</v>
      </c>
      <c r="D10" s="546">
        <v>30</v>
      </c>
      <c r="E10" s="547" t="s">
        <v>215</v>
      </c>
      <c r="F10" s="548"/>
      <c r="G10" s="724" t="s">
        <v>515</v>
      </c>
      <c r="H10" s="722" t="s">
        <v>516</v>
      </c>
      <c r="I10" s="548"/>
      <c r="J10" s="549" t="s">
        <v>363</v>
      </c>
      <c r="K10" s="550"/>
      <c r="L10" s="551"/>
      <c r="M10" s="548" t="s">
        <v>162</v>
      </c>
      <c r="N10" s="722" t="s">
        <v>513</v>
      </c>
      <c r="O10" s="723" t="s">
        <v>514</v>
      </c>
      <c r="P10" s="552" t="s">
        <v>402</v>
      </c>
      <c r="Q10" s="547" t="s">
        <v>284</v>
      </c>
      <c r="R10" s="553"/>
      <c r="T10" s="225" t="s">
        <v>363</v>
      </c>
      <c r="U10" s="266" t="s">
        <v>5</v>
      </c>
    </row>
    <row r="11" spans="1:21" s="245" customFormat="1" ht="35.1" customHeight="1" thickTop="1">
      <c r="A11" s="583"/>
      <c r="B11" s="585">
        <v>1</v>
      </c>
      <c r="C11" s="662"/>
      <c r="D11" s="350"/>
      <c r="E11" s="351"/>
      <c r="F11" s="352"/>
      <c r="G11" s="448"/>
      <c r="H11" s="351"/>
      <c r="I11" s="352"/>
      <c r="J11" s="353"/>
      <c r="K11" s="354"/>
      <c r="L11" s="355"/>
      <c r="M11" s="352"/>
      <c r="N11" s="351"/>
      <c r="O11" s="352"/>
      <c r="P11" s="448"/>
      <c r="Q11" s="351"/>
      <c r="R11" s="356"/>
      <c r="T11" s="225" t="s">
        <v>292</v>
      </c>
      <c r="U11" s="266" t="s">
        <v>6</v>
      </c>
    </row>
    <row r="12" spans="1:21" s="245" customFormat="1" ht="35.1" customHeight="1">
      <c r="A12" s="583"/>
      <c r="B12" s="586">
        <v>2</v>
      </c>
      <c r="C12" s="663"/>
      <c r="D12" s="238"/>
      <c r="E12" s="267"/>
      <c r="F12" s="268"/>
      <c r="G12" s="239"/>
      <c r="H12" s="267"/>
      <c r="I12" s="268"/>
      <c r="J12" s="269"/>
      <c r="K12" s="270"/>
      <c r="L12" s="271"/>
      <c r="M12" s="268"/>
      <c r="N12" s="267"/>
      <c r="O12" s="268"/>
      <c r="P12" s="239"/>
      <c r="Q12" s="267"/>
      <c r="R12" s="272"/>
      <c r="T12" s="225" t="s">
        <v>38</v>
      </c>
    </row>
    <row r="13" spans="1:21" s="245" customFormat="1" ht="35.1" customHeight="1">
      <c r="A13" s="583"/>
      <c r="B13" s="586">
        <v>3</v>
      </c>
      <c r="C13" s="663"/>
      <c r="D13" s="238"/>
      <c r="E13" s="267"/>
      <c r="F13" s="268"/>
      <c r="G13" s="239"/>
      <c r="H13" s="267"/>
      <c r="I13" s="268"/>
      <c r="J13" s="269"/>
      <c r="K13" s="270"/>
      <c r="L13" s="271"/>
      <c r="M13" s="268"/>
      <c r="N13" s="267"/>
      <c r="O13" s="268"/>
      <c r="P13" s="239"/>
      <c r="Q13" s="267"/>
      <c r="R13" s="272"/>
    </row>
    <row r="14" spans="1:21" s="245" customFormat="1" ht="35.1" customHeight="1">
      <c r="A14" s="583"/>
      <c r="B14" s="586">
        <v>4</v>
      </c>
      <c r="C14" s="663"/>
      <c r="D14" s="238"/>
      <c r="E14" s="267"/>
      <c r="F14" s="268"/>
      <c r="G14" s="239"/>
      <c r="H14" s="267"/>
      <c r="I14" s="268"/>
      <c r="J14" s="269"/>
      <c r="K14" s="270"/>
      <c r="L14" s="271"/>
      <c r="M14" s="268"/>
      <c r="N14" s="267"/>
      <c r="O14" s="268"/>
      <c r="P14" s="239"/>
      <c r="Q14" s="267"/>
      <c r="R14" s="272"/>
    </row>
    <row r="15" spans="1:21" s="245" customFormat="1" ht="35.1" customHeight="1">
      <c r="A15" s="583"/>
      <c r="B15" s="586">
        <v>5</v>
      </c>
      <c r="C15" s="663"/>
      <c r="D15" s="238"/>
      <c r="E15" s="267"/>
      <c r="F15" s="268"/>
      <c r="G15" s="239"/>
      <c r="H15" s="267"/>
      <c r="I15" s="268"/>
      <c r="J15" s="269"/>
      <c r="K15" s="270"/>
      <c r="L15" s="271"/>
      <c r="M15" s="268"/>
      <c r="N15" s="267"/>
      <c r="O15" s="268"/>
      <c r="P15" s="239"/>
      <c r="Q15" s="267"/>
      <c r="R15" s="272"/>
    </row>
    <row r="16" spans="1:21" s="245" customFormat="1" ht="35.1" customHeight="1">
      <c r="A16" s="583"/>
      <c r="B16" s="586">
        <v>6</v>
      </c>
      <c r="C16" s="663"/>
      <c r="D16" s="238"/>
      <c r="E16" s="267"/>
      <c r="F16" s="268"/>
      <c r="G16" s="239"/>
      <c r="H16" s="267"/>
      <c r="I16" s="268"/>
      <c r="J16" s="269"/>
      <c r="K16" s="270"/>
      <c r="L16" s="271"/>
      <c r="M16" s="268"/>
      <c r="N16" s="267"/>
      <c r="O16" s="268"/>
      <c r="P16" s="239"/>
      <c r="Q16" s="267"/>
      <c r="R16" s="272"/>
    </row>
    <row r="17" spans="1:18" s="245" customFormat="1" ht="35.1" customHeight="1">
      <c r="A17" s="583"/>
      <c r="B17" s="586">
        <v>7</v>
      </c>
      <c r="C17" s="268"/>
      <c r="D17" s="238"/>
      <c r="E17" s="267"/>
      <c r="F17" s="268"/>
      <c r="G17" s="239"/>
      <c r="H17" s="267"/>
      <c r="I17" s="268"/>
      <c r="J17" s="269"/>
      <c r="K17" s="270"/>
      <c r="L17" s="271"/>
      <c r="M17" s="268"/>
      <c r="N17" s="267"/>
      <c r="O17" s="268"/>
      <c r="P17" s="239"/>
      <c r="Q17" s="267"/>
      <c r="R17" s="272"/>
    </row>
    <row r="18" spans="1:18" s="245" customFormat="1" ht="35.1" customHeight="1">
      <c r="A18" s="583"/>
      <c r="B18" s="586">
        <v>8</v>
      </c>
      <c r="C18" s="268"/>
      <c r="D18" s="238"/>
      <c r="E18" s="267"/>
      <c r="F18" s="268"/>
      <c r="G18" s="239"/>
      <c r="H18" s="267"/>
      <c r="I18" s="268"/>
      <c r="J18" s="269"/>
      <c r="K18" s="270"/>
      <c r="L18" s="271"/>
      <c r="M18" s="268"/>
      <c r="N18" s="267"/>
      <c r="O18" s="268"/>
      <c r="P18" s="239"/>
      <c r="Q18" s="267"/>
      <c r="R18" s="272"/>
    </row>
    <row r="19" spans="1:18" s="245" customFormat="1" ht="35.1" customHeight="1">
      <c r="A19" s="583"/>
      <c r="B19" s="586">
        <v>9</v>
      </c>
      <c r="C19" s="268"/>
      <c r="D19" s="238"/>
      <c r="E19" s="267"/>
      <c r="F19" s="268"/>
      <c r="G19" s="239"/>
      <c r="H19" s="267"/>
      <c r="I19" s="268"/>
      <c r="J19" s="269"/>
      <c r="K19" s="270"/>
      <c r="L19" s="271"/>
      <c r="M19" s="268"/>
      <c r="N19" s="267"/>
      <c r="O19" s="268"/>
      <c r="P19" s="239"/>
      <c r="Q19" s="267"/>
      <c r="R19" s="272"/>
    </row>
    <row r="20" spans="1:18" s="245" customFormat="1" ht="35.1" customHeight="1" thickBot="1">
      <c r="A20" s="583"/>
      <c r="B20" s="587">
        <v>10</v>
      </c>
      <c r="C20" s="274"/>
      <c r="D20" s="241"/>
      <c r="E20" s="273"/>
      <c r="F20" s="274"/>
      <c r="G20" s="242"/>
      <c r="H20" s="273"/>
      <c r="I20" s="274"/>
      <c r="J20" s="275"/>
      <c r="K20" s="276"/>
      <c r="L20" s="277"/>
      <c r="M20" s="274"/>
      <c r="N20" s="273"/>
      <c r="O20" s="274"/>
      <c r="P20" s="242"/>
      <c r="Q20" s="273"/>
      <c r="R20" s="278"/>
    </row>
    <row r="21" spans="1:18" s="28" customFormat="1" ht="35.1" customHeight="1" thickTop="1" thickBot="1">
      <c r="A21" s="584"/>
      <c r="B21" s="591"/>
      <c r="C21" s="570" t="s">
        <v>330</v>
      </c>
      <c r="D21" s="235">
        <f>COUNTIF(C11:C20,"*")</f>
        <v>0</v>
      </c>
      <c r="E21" s="209" t="s">
        <v>20</v>
      </c>
      <c r="F21" s="210"/>
      <c r="G21" s="209"/>
      <c r="H21" s="209"/>
      <c r="I21" s="209"/>
      <c r="J21" s="209"/>
      <c r="K21" s="209"/>
      <c r="L21" s="209"/>
      <c r="M21" s="209"/>
      <c r="N21" s="209"/>
      <c r="O21" s="209"/>
      <c r="P21" s="67"/>
      <c r="Q21" s="65"/>
      <c r="R21" s="66"/>
    </row>
    <row r="22" spans="1:18" s="28" customFormat="1" ht="27" customHeight="1" thickTop="1">
      <c r="B22" s="574"/>
      <c r="C22" s="42"/>
      <c r="D22" s="41"/>
      <c r="E22" s="232" t="str">
        <f>IF(D21=E3,"","＜ERROR＞講師人数が一致していません！")</f>
        <v/>
      </c>
      <c r="F22" s="41"/>
      <c r="G22" s="41"/>
      <c r="H22" s="41"/>
      <c r="I22" s="41"/>
      <c r="J22" s="41"/>
      <c r="K22" s="41"/>
      <c r="L22" s="41"/>
      <c r="M22" s="41"/>
      <c r="N22" s="41"/>
      <c r="O22" s="41"/>
      <c r="P22" s="41"/>
      <c r="Q22" s="41"/>
      <c r="R22" s="41"/>
    </row>
    <row r="23" spans="1:18" s="28" customFormat="1" ht="27" customHeight="1">
      <c r="C23" s="42"/>
      <c r="D23" s="41"/>
      <c r="E23" s="201"/>
      <c r="F23" s="41"/>
      <c r="G23" s="41"/>
      <c r="H23" s="41"/>
      <c r="I23" s="41"/>
      <c r="J23" s="41"/>
      <c r="K23" s="41"/>
      <c r="L23" s="41"/>
      <c r="M23" s="41"/>
      <c r="N23" s="41"/>
      <c r="O23" s="41"/>
      <c r="P23" s="41"/>
      <c r="Q23" s="41"/>
      <c r="R23" s="41"/>
    </row>
    <row r="24" spans="1:18" s="28" customFormat="1" ht="23.25" customHeight="1">
      <c r="C24" s="41" t="s">
        <v>282</v>
      </c>
      <c r="D24" s="41"/>
      <c r="E24" s="41"/>
      <c r="F24" s="41"/>
      <c r="G24" s="41"/>
      <c r="H24" s="41"/>
      <c r="I24" s="41"/>
      <c r="J24" s="41"/>
      <c r="K24" s="41"/>
      <c r="L24" s="41"/>
      <c r="M24" s="41"/>
      <c r="N24" s="41"/>
      <c r="O24" s="41"/>
      <c r="P24" s="41"/>
      <c r="Q24" s="41"/>
      <c r="R24" s="41"/>
    </row>
    <row r="25" spans="1:18" ht="27" customHeight="1">
      <c r="C25" s="206" t="s">
        <v>280</v>
      </c>
      <c r="D25" s="3"/>
      <c r="E25" s="3"/>
      <c r="F25" s="3"/>
      <c r="G25" s="3"/>
      <c r="H25" s="3"/>
      <c r="I25" s="3"/>
      <c r="J25" s="3"/>
      <c r="K25" s="3"/>
      <c r="L25" s="3"/>
      <c r="M25" s="3"/>
      <c r="N25" s="3"/>
      <c r="O25" s="3"/>
      <c r="P25" s="3"/>
      <c r="Q25" s="3"/>
      <c r="R25" s="3"/>
    </row>
    <row r="26" spans="1:18" ht="18" customHeight="1">
      <c r="C26" t="s">
        <v>54</v>
      </c>
    </row>
    <row r="27" spans="1:18" ht="18" customHeight="1">
      <c r="C27" t="s">
        <v>306</v>
      </c>
    </row>
    <row r="28" spans="1:18" ht="18.75" customHeight="1">
      <c r="C28" s="948" t="s">
        <v>305</v>
      </c>
      <c r="D28" s="948"/>
      <c r="E28" s="948"/>
      <c r="F28" s="948"/>
      <c r="G28" s="948"/>
      <c r="H28" s="948"/>
      <c r="I28" s="948"/>
      <c r="J28" s="948"/>
      <c r="K28" s="948"/>
      <c r="L28" s="948"/>
      <c r="M28" s="948"/>
      <c r="N28" s="948"/>
      <c r="O28" s="948"/>
      <c r="P28" s="948"/>
      <c r="Q28" s="948"/>
      <c r="R28" s="948"/>
    </row>
    <row r="29" spans="1:18" ht="18.75" customHeight="1">
      <c r="C29" s="5" t="s">
        <v>307</v>
      </c>
      <c r="D29" s="155"/>
      <c r="E29" s="155"/>
      <c r="F29" s="155"/>
      <c r="G29" s="155"/>
      <c r="H29" s="155"/>
      <c r="I29" s="155"/>
      <c r="J29" s="155"/>
      <c r="K29" s="155"/>
      <c r="L29" s="155"/>
      <c r="M29" s="155"/>
      <c r="N29" s="155"/>
      <c r="O29" s="155"/>
      <c r="P29" s="155"/>
      <c r="Q29" s="155"/>
      <c r="R29" s="155"/>
    </row>
    <row r="30" spans="1:18" ht="18" customHeight="1">
      <c r="C30" t="s">
        <v>308</v>
      </c>
    </row>
    <row r="31" spans="1:18" ht="18" customHeight="1">
      <c r="C31" t="s">
        <v>309</v>
      </c>
    </row>
    <row r="32" spans="1:18" ht="18" customHeight="1">
      <c r="C32" t="s">
        <v>0</v>
      </c>
    </row>
    <row r="33" spans="3:3" ht="18" customHeight="1">
      <c r="C33" t="s">
        <v>300</v>
      </c>
    </row>
    <row r="34" spans="3:3" ht="18" customHeight="1">
      <c r="C34" t="s">
        <v>281</v>
      </c>
    </row>
    <row r="35" spans="3:3" ht="18" customHeight="1">
      <c r="C35" t="s">
        <v>410</v>
      </c>
    </row>
    <row r="36" spans="3:3" ht="18" customHeight="1">
      <c r="C36" t="s">
        <v>411</v>
      </c>
    </row>
    <row r="37" spans="3:3" ht="18" customHeight="1">
      <c r="C37" t="s">
        <v>415</v>
      </c>
    </row>
    <row r="38" spans="3:3">
      <c r="C38" t="s">
        <v>412</v>
      </c>
    </row>
  </sheetData>
  <sheetProtection formatCells="0" formatColumns="0" formatRows="0" insertRows="0" deleteRows="0"/>
  <mergeCells count="13">
    <mergeCell ref="B6:B7"/>
    <mergeCell ref="N3:O3"/>
    <mergeCell ref="N4:O4"/>
    <mergeCell ref="C28:R28"/>
    <mergeCell ref="H6:I6"/>
    <mergeCell ref="D6:D7"/>
    <mergeCell ref="P6:P7"/>
    <mergeCell ref="Q6:R6"/>
    <mergeCell ref="N6:O6"/>
    <mergeCell ref="J6:M6"/>
    <mergeCell ref="C6:C7"/>
    <mergeCell ref="E6:F6"/>
    <mergeCell ref="G6:G7"/>
  </mergeCells>
  <phoneticPr fontId="2"/>
  <dataValidations xWindow="542" yWindow="464" count="4">
    <dataValidation type="list" allowBlank="1" showInputMessage="1" showErrorMessage="1" prompt="リストから選択してください" sqref="J9:J20">
      <formula1>$T$6:$T$11</formula1>
    </dataValidation>
    <dataValidation type="list" allowBlank="1" showInputMessage="1" showErrorMessage="1" prompt="ﾘｽﾄから選択してください" sqref="L8:L20">
      <formula1>$U$6:$U$11</formula1>
    </dataValidation>
    <dataValidation type="list" allowBlank="1" showInputMessage="1" showErrorMessage="1" prompt="リストから選択してください" sqref="J8">
      <formula1>$T$6:$T$12</formula1>
    </dataValidation>
    <dataValidation type="list" allowBlank="1" showInputMessage="1" showErrorMessage="1" sqref="E11:F20 H11:I20 Q11:R20">
      <formula1>"○"</formula1>
    </dataValidation>
  </dataValidations>
  <printOptions horizontalCentered="1"/>
  <pageMargins left="0.39370078740157483" right="0.39370078740157483" top="0.78740157480314965" bottom="0.39370078740157483" header="0.39370078740157483" footer="0.31496062992125984"/>
  <pageSetup paperSize="9" scale="87" fitToHeight="2" orientation="landscape" r:id="rId1"/>
  <headerFooter alignWithMargins="0">
    <oddHeader>&amp;R&amp;10&amp;F</oddHeader>
  </headerFooter>
  <rowBreaks count="1" manualBreakCount="1">
    <brk id="22" min="1" max="17" man="1"/>
  </rowBreaks>
  <cellWatches>
    <cellWatch r="T12"/>
  </cellWatche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8"/>
  <sheetViews>
    <sheetView showZeros="0" view="pageBreakPreview" zoomScale="60" zoomScaleNormal="100" workbookViewId="0">
      <selection activeCell="D66" sqref="D66:E66"/>
    </sheetView>
  </sheetViews>
  <sheetFormatPr defaultRowHeight="13.5"/>
  <cols>
    <col min="1" max="1" width="3.5" customWidth="1"/>
    <col min="2" max="2" width="6.125" style="1" customWidth="1"/>
    <col min="3" max="3" width="4.375" style="1" customWidth="1"/>
    <col min="4" max="4" width="9.375" customWidth="1"/>
    <col min="5" max="5" width="11.625" customWidth="1"/>
    <col min="6" max="9" width="10.625" customWidth="1"/>
    <col min="10" max="10" width="8.625" customWidth="1"/>
  </cols>
  <sheetData>
    <row r="1" spans="1:12" ht="30.75" customHeight="1">
      <c r="A1" s="2" t="s">
        <v>265</v>
      </c>
    </row>
    <row r="2" spans="1:12" ht="10.5" customHeight="1" thickBot="1"/>
    <row r="3" spans="1:12" ht="29.25" customHeight="1">
      <c r="B3" s="1175" t="s">
        <v>56</v>
      </c>
      <c r="C3" s="1176"/>
      <c r="D3" s="94" t="s">
        <v>84</v>
      </c>
      <c r="E3" s="1115" t="str">
        <f>入力表!B53</f>
        <v>女性向け委託訓練（3か月コース）</v>
      </c>
      <c r="F3" s="1116"/>
      <c r="G3" s="1120"/>
      <c r="H3" s="1115"/>
      <c r="I3" s="1116"/>
      <c r="J3" s="1117"/>
    </row>
    <row r="4" spans="1:12" ht="29.25" customHeight="1" thickBot="1">
      <c r="B4" s="1177" t="s">
        <v>17</v>
      </c>
      <c r="C4" s="1178"/>
      <c r="D4" s="1183">
        <f>入力表!C53</f>
        <v>0</v>
      </c>
      <c r="E4" s="1184"/>
      <c r="F4" s="1184"/>
      <c r="G4" s="1184"/>
      <c r="H4" s="1184"/>
      <c r="I4" s="1184"/>
      <c r="J4" s="1185"/>
    </row>
    <row r="5" spans="1:12" ht="29.25" customHeight="1">
      <c r="B5" s="162"/>
      <c r="C5" s="162"/>
      <c r="D5" s="188"/>
      <c r="E5" s="188"/>
      <c r="F5" s="188"/>
      <c r="G5" s="188"/>
      <c r="H5" s="188"/>
      <c r="I5" s="188"/>
      <c r="J5" s="188"/>
    </row>
    <row r="6" spans="1:12" ht="36" customHeight="1" thickBot="1">
      <c r="B6" s="70" t="s">
        <v>43</v>
      </c>
      <c r="C6" s="7"/>
      <c r="D6" s="20"/>
      <c r="E6" s="750" t="s">
        <v>531</v>
      </c>
      <c r="F6" s="20"/>
      <c r="G6" s="20"/>
      <c r="H6" s="7" t="s">
        <v>79</v>
      </c>
      <c r="I6" s="7"/>
      <c r="J6" s="7"/>
      <c r="K6" s="8"/>
      <c r="L6" s="8"/>
    </row>
    <row r="7" spans="1:12" ht="13.5" customHeight="1">
      <c r="B7" s="1179" t="s">
        <v>187</v>
      </c>
      <c r="C7" s="1180"/>
      <c r="D7" s="1188">
        <f>SUM(F8,H8)</f>
        <v>0</v>
      </c>
      <c r="E7" s="186"/>
      <c r="F7" s="187"/>
      <c r="G7" s="187"/>
      <c r="H7" s="190"/>
      <c r="I7" s="1181" t="s">
        <v>80</v>
      </c>
      <c r="J7" s="1186">
        <v>6</v>
      </c>
      <c r="K7" s="8"/>
      <c r="L7" s="8"/>
    </row>
    <row r="8" spans="1:12" ht="40.5" customHeight="1">
      <c r="B8" s="888"/>
      <c r="C8" s="896"/>
      <c r="D8" s="1189"/>
      <c r="E8" s="189" t="s">
        <v>238</v>
      </c>
      <c r="F8" s="444">
        <f>入力表!E13</f>
        <v>0</v>
      </c>
      <c r="G8" s="185" t="s">
        <v>239</v>
      </c>
      <c r="H8" s="252">
        <f>入力表!F13</f>
        <v>0</v>
      </c>
      <c r="I8" s="1182"/>
      <c r="J8" s="1187"/>
    </row>
    <row r="9" spans="1:12" ht="30" customHeight="1" thickBot="1">
      <c r="B9" s="71"/>
      <c r="C9" s="72"/>
      <c r="D9" s="1172" t="s">
        <v>154</v>
      </c>
      <c r="E9" s="1174"/>
      <c r="F9" s="1172" t="s">
        <v>26</v>
      </c>
      <c r="G9" s="1173"/>
      <c r="H9" s="1173"/>
      <c r="I9" s="1174"/>
      <c r="J9" s="4" t="s">
        <v>19</v>
      </c>
    </row>
    <row r="10" spans="1:12" s="245" customFormat="1" ht="18" customHeight="1" thickTop="1">
      <c r="B10" s="261"/>
      <c r="C10" s="262"/>
      <c r="D10" s="1350"/>
      <c r="E10" s="1351"/>
      <c r="F10" s="1190"/>
      <c r="G10" s="1191"/>
      <c r="H10" s="1191"/>
      <c r="I10" s="1192"/>
      <c r="J10" s="247"/>
    </row>
    <row r="11" spans="1:12" s="245" customFormat="1" ht="18" customHeight="1">
      <c r="B11" s="263"/>
      <c r="C11" s="250"/>
      <c r="D11" s="1347"/>
      <c r="E11" s="1348"/>
      <c r="F11" s="1166"/>
      <c r="G11" s="1161"/>
      <c r="H11" s="1161"/>
      <c r="I11" s="1162"/>
      <c r="J11" s="248"/>
    </row>
    <row r="12" spans="1:12" s="245" customFormat="1" ht="18" customHeight="1">
      <c r="B12" s="263"/>
      <c r="C12" s="250"/>
      <c r="D12" s="1349"/>
      <c r="E12" s="1162"/>
      <c r="F12" s="1160"/>
      <c r="G12" s="1161"/>
      <c r="H12" s="1161"/>
      <c r="I12" s="1162"/>
      <c r="J12" s="248"/>
    </row>
    <row r="13" spans="1:12" s="245" customFormat="1" ht="18" customHeight="1">
      <c r="B13" s="263"/>
      <c r="C13" s="250"/>
      <c r="D13" s="1347"/>
      <c r="E13" s="1162"/>
      <c r="F13" s="1166"/>
      <c r="G13" s="1161"/>
      <c r="H13" s="1161"/>
      <c r="I13" s="1162"/>
      <c r="J13" s="248"/>
    </row>
    <row r="14" spans="1:12" s="245" customFormat="1" ht="18" customHeight="1">
      <c r="B14" s="263"/>
      <c r="C14" s="250"/>
      <c r="D14" s="1349"/>
      <c r="E14" s="1162"/>
      <c r="F14" s="1160"/>
      <c r="G14" s="1161"/>
      <c r="H14" s="1161"/>
      <c r="I14" s="1162"/>
      <c r="J14" s="248"/>
    </row>
    <row r="15" spans="1:12" s="245" customFormat="1" ht="18" customHeight="1">
      <c r="B15" s="263" t="s">
        <v>313</v>
      </c>
      <c r="C15" s="250"/>
      <c r="D15" s="1347"/>
      <c r="E15" s="1162"/>
      <c r="F15" s="1166"/>
      <c r="G15" s="1161"/>
      <c r="H15" s="1161"/>
      <c r="I15" s="1162"/>
      <c r="J15" s="248"/>
    </row>
    <row r="16" spans="1:12" s="245" customFormat="1" ht="18" customHeight="1">
      <c r="B16" s="263"/>
      <c r="C16" s="250"/>
      <c r="D16" s="1349"/>
      <c r="E16" s="1162"/>
      <c r="F16" s="1166"/>
      <c r="G16" s="1161"/>
      <c r="H16" s="1161"/>
      <c r="I16" s="1162"/>
      <c r="J16" s="248"/>
    </row>
    <row r="17" spans="2:10" s="245" customFormat="1" ht="18" customHeight="1">
      <c r="B17" s="263" t="s">
        <v>314</v>
      </c>
      <c r="C17" s="250" t="s">
        <v>323</v>
      </c>
      <c r="D17" s="1349"/>
      <c r="E17" s="1162"/>
      <c r="F17" s="1160"/>
      <c r="G17" s="1161"/>
      <c r="H17" s="1161"/>
      <c r="I17" s="1162"/>
      <c r="J17" s="248"/>
    </row>
    <row r="18" spans="2:10" s="245" customFormat="1" ht="18" customHeight="1">
      <c r="B18" s="263"/>
      <c r="C18" s="250"/>
      <c r="D18" s="1347"/>
      <c r="E18" s="1162"/>
      <c r="F18" s="1160"/>
      <c r="G18" s="1161"/>
      <c r="H18" s="1161"/>
      <c r="I18" s="1162"/>
      <c r="J18" s="248"/>
    </row>
    <row r="19" spans="2:10" s="245" customFormat="1" ht="18" customHeight="1">
      <c r="B19" s="263" t="s">
        <v>315</v>
      </c>
      <c r="C19" s="250"/>
      <c r="D19" s="1349"/>
      <c r="E19" s="1162"/>
      <c r="F19" s="1160"/>
      <c r="G19" s="1161"/>
      <c r="H19" s="1161"/>
      <c r="I19" s="1162"/>
      <c r="J19" s="248"/>
    </row>
    <row r="20" spans="2:10" s="245" customFormat="1" ht="18" customHeight="1">
      <c r="B20" s="263"/>
      <c r="C20" s="250"/>
      <c r="D20" s="1349"/>
      <c r="E20" s="1162"/>
      <c r="F20" s="1160"/>
      <c r="G20" s="1161"/>
      <c r="H20" s="1161"/>
      <c r="I20" s="1162"/>
      <c r="J20" s="248"/>
    </row>
    <row r="21" spans="2:10" s="245" customFormat="1" ht="18" customHeight="1">
      <c r="B21" s="263" t="s">
        <v>316</v>
      </c>
      <c r="C21" s="250"/>
      <c r="D21" s="1349"/>
      <c r="E21" s="1162"/>
      <c r="F21" s="1160"/>
      <c r="G21" s="1161"/>
      <c r="H21" s="1161"/>
      <c r="I21" s="1162"/>
      <c r="J21" s="248"/>
    </row>
    <row r="22" spans="2:10" s="245" customFormat="1" ht="18" customHeight="1">
      <c r="B22" s="263"/>
      <c r="C22" s="250"/>
      <c r="D22" s="1349"/>
      <c r="E22" s="1162"/>
      <c r="F22" s="1160"/>
      <c r="G22" s="1161"/>
      <c r="H22" s="1161"/>
      <c r="I22" s="1162"/>
      <c r="J22" s="248"/>
    </row>
    <row r="23" spans="2:10" s="245" customFormat="1" ht="18" customHeight="1">
      <c r="B23" s="263" t="s">
        <v>317</v>
      </c>
      <c r="C23" s="250"/>
      <c r="D23" s="1349"/>
      <c r="E23" s="1162"/>
      <c r="F23" s="1160"/>
      <c r="G23" s="1161"/>
      <c r="H23" s="1161"/>
      <c r="I23" s="1162"/>
      <c r="J23" s="248"/>
    </row>
    <row r="24" spans="2:10" s="245" customFormat="1" ht="18" customHeight="1">
      <c r="B24" s="263"/>
      <c r="C24" s="250"/>
      <c r="D24" s="1349"/>
      <c r="E24" s="1162"/>
      <c r="F24" s="1160"/>
      <c r="G24" s="1161"/>
      <c r="H24" s="1161"/>
      <c r="I24" s="1162"/>
      <c r="J24" s="248"/>
    </row>
    <row r="25" spans="2:10" s="245" customFormat="1" ht="18" customHeight="1">
      <c r="B25" s="263" t="s">
        <v>318</v>
      </c>
      <c r="C25" s="250"/>
      <c r="D25" s="1349"/>
      <c r="E25" s="1162"/>
      <c r="F25" s="1160"/>
      <c r="G25" s="1161"/>
      <c r="H25" s="1161"/>
      <c r="I25" s="1162"/>
      <c r="J25" s="248"/>
    </row>
    <row r="26" spans="2:10" s="245" customFormat="1" ht="18" customHeight="1">
      <c r="B26" s="263"/>
      <c r="C26" s="250"/>
      <c r="D26" s="1349"/>
      <c r="E26" s="1162"/>
      <c r="F26" s="1160"/>
      <c r="G26" s="1161"/>
      <c r="H26" s="1161"/>
      <c r="I26" s="1162"/>
      <c r="J26" s="248"/>
    </row>
    <row r="27" spans="2:10" s="245" customFormat="1" ht="18" customHeight="1">
      <c r="B27" s="263" t="s">
        <v>319</v>
      </c>
      <c r="C27" s="250" t="s">
        <v>324</v>
      </c>
      <c r="D27" s="1349"/>
      <c r="E27" s="1162"/>
      <c r="F27" s="1160"/>
      <c r="G27" s="1161"/>
      <c r="H27" s="1161"/>
      <c r="I27" s="1162"/>
      <c r="J27" s="248"/>
    </row>
    <row r="28" spans="2:10" s="245" customFormat="1" ht="18" customHeight="1">
      <c r="B28" s="263"/>
      <c r="C28" s="250"/>
      <c r="D28" s="1349"/>
      <c r="E28" s="1162"/>
      <c r="F28" s="1160"/>
      <c r="G28" s="1161"/>
      <c r="H28" s="1161"/>
      <c r="I28" s="1162"/>
      <c r="J28" s="248"/>
    </row>
    <row r="29" spans="2:10" s="245" customFormat="1" ht="18" customHeight="1">
      <c r="B29" s="263" t="s">
        <v>320</v>
      </c>
      <c r="C29" s="250"/>
      <c r="D29" s="1349"/>
      <c r="E29" s="1162"/>
      <c r="F29" s="1160"/>
      <c r="G29" s="1161"/>
      <c r="H29" s="1161"/>
      <c r="I29" s="1162"/>
      <c r="J29" s="248"/>
    </row>
    <row r="30" spans="2:10" s="245" customFormat="1" ht="18" customHeight="1">
      <c r="B30" s="263"/>
      <c r="C30" s="250"/>
      <c r="D30" s="1349"/>
      <c r="E30" s="1162"/>
      <c r="F30" s="1160"/>
      <c r="G30" s="1161"/>
      <c r="H30" s="1161"/>
      <c r="I30" s="1162"/>
      <c r="J30" s="248"/>
    </row>
    <row r="31" spans="2:10" s="245" customFormat="1" ht="18" customHeight="1">
      <c r="B31" s="263" t="s">
        <v>321</v>
      </c>
      <c r="C31" s="250"/>
      <c r="D31" s="1349"/>
      <c r="E31" s="1162"/>
      <c r="F31" s="1160"/>
      <c r="G31" s="1161"/>
      <c r="H31" s="1161"/>
      <c r="I31" s="1162"/>
      <c r="J31" s="248"/>
    </row>
    <row r="32" spans="2:10" s="245" customFormat="1" ht="18" customHeight="1">
      <c r="B32" s="263"/>
      <c r="C32" s="250"/>
      <c r="D32" s="1349"/>
      <c r="E32" s="1162"/>
      <c r="F32" s="1160"/>
      <c r="G32" s="1161"/>
      <c r="H32" s="1161"/>
      <c r="I32" s="1162"/>
      <c r="J32" s="248"/>
    </row>
    <row r="33" spans="2:11" s="245" customFormat="1" ht="18" customHeight="1">
      <c r="B33" s="263" t="s">
        <v>322</v>
      </c>
      <c r="C33" s="250"/>
      <c r="D33" s="1349"/>
      <c r="E33" s="1162"/>
      <c r="F33" s="1160"/>
      <c r="G33" s="1161"/>
      <c r="H33" s="1161"/>
      <c r="I33" s="1162"/>
      <c r="J33" s="248"/>
    </row>
    <row r="34" spans="2:11" s="245" customFormat="1" ht="18" customHeight="1">
      <c r="B34" s="263"/>
      <c r="C34" s="250"/>
      <c r="D34" s="1349"/>
      <c r="E34" s="1162"/>
      <c r="F34" s="1160"/>
      <c r="G34" s="1161"/>
      <c r="H34" s="1161"/>
      <c r="I34" s="1162"/>
      <c r="J34" s="248"/>
    </row>
    <row r="35" spans="2:11" s="245" customFormat="1" ht="18" customHeight="1">
      <c r="B35" s="263"/>
      <c r="C35" s="250"/>
      <c r="D35" s="1349"/>
      <c r="E35" s="1162"/>
      <c r="F35" s="1160"/>
      <c r="G35" s="1161"/>
      <c r="H35" s="1161"/>
      <c r="I35" s="1162"/>
      <c r="J35" s="248"/>
    </row>
    <row r="36" spans="2:11" s="245" customFormat="1" ht="18" customHeight="1">
      <c r="B36" s="263"/>
      <c r="C36" s="250"/>
      <c r="D36" s="1349"/>
      <c r="E36" s="1162"/>
      <c r="F36" s="1160"/>
      <c r="G36" s="1161"/>
      <c r="H36" s="1161"/>
      <c r="I36" s="1162"/>
      <c r="J36" s="248"/>
    </row>
    <row r="37" spans="2:11" s="245" customFormat="1" ht="18" customHeight="1" thickBot="1">
      <c r="B37" s="263"/>
      <c r="C37" s="250"/>
      <c r="D37" s="1352"/>
      <c r="E37" s="1353"/>
      <c r="F37" s="1168"/>
      <c r="G37" s="1169"/>
      <c r="H37" s="1169"/>
      <c r="I37" s="1170"/>
      <c r="J37" s="249"/>
      <c r="K37" s="264"/>
    </row>
    <row r="38" spans="2:11" s="28" customFormat="1" ht="27" customHeight="1" thickTop="1" thickBot="1">
      <c r="B38" s="260"/>
      <c r="C38" s="230"/>
      <c r="D38" s="1194"/>
      <c r="E38" s="1195"/>
      <c r="F38" s="441"/>
      <c r="G38" s="442"/>
      <c r="H38" s="442"/>
      <c r="I38" s="442" t="s">
        <v>266</v>
      </c>
      <c r="J38" s="443">
        <f>SUM(J10:J37)</f>
        <v>0</v>
      </c>
    </row>
    <row r="39" spans="2:11" s="245" customFormat="1" ht="18" customHeight="1" thickTop="1">
      <c r="B39" s="263"/>
      <c r="C39" s="265"/>
      <c r="D39" s="1354"/>
      <c r="E39" s="1355"/>
      <c r="F39" s="1163"/>
      <c r="G39" s="1164"/>
      <c r="H39" s="1164"/>
      <c r="I39" s="1165"/>
      <c r="J39" s="247"/>
    </row>
    <row r="40" spans="2:11" s="245" customFormat="1" ht="18" customHeight="1">
      <c r="B40" s="263"/>
      <c r="C40" s="250"/>
      <c r="D40" s="1347"/>
      <c r="E40" s="1356"/>
      <c r="F40" s="1166"/>
      <c r="G40" s="1161"/>
      <c r="H40" s="1161"/>
      <c r="I40" s="1162"/>
      <c r="J40" s="248"/>
    </row>
    <row r="41" spans="2:11" s="245" customFormat="1" ht="18" customHeight="1">
      <c r="B41" s="263"/>
      <c r="C41" s="250"/>
      <c r="D41" s="1349"/>
      <c r="E41" s="1356"/>
      <c r="F41" s="1153"/>
      <c r="G41" s="1154"/>
      <c r="H41" s="1154"/>
      <c r="I41" s="1155"/>
      <c r="J41" s="248"/>
    </row>
    <row r="42" spans="2:11" s="245" customFormat="1" ht="18" customHeight="1">
      <c r="B42" s="263"/>
      <c r="C42" s="250"/>
      <c r="D42" s="1347"/>
      <c r="E42" s="1356"/>
      <c r="F42" s="1167"/>
      <c r="G42" s="1154"/>
      <c r="H42" s="1154"/>
      <c r="I42" s="1155"/>
      <c r="J42" s="248"/>
    </row>
    <row r="43" spans="2:11" s="245" customFormat="1" ht="18" customHeight="1">
      <c r="B43" s="263"/>
      <c r="C43" s="250"/>
      <c r="D43" s="1349"/>
      <c r="E43" s="1356"/>
      <c r="F43" s="1153"/>
      <c r="G43" s="1154"/>
      <c r="H43" s="1154"/>
      <c r="I43" s="1155"/>
      <c r="J43" s="248"/>
    </row>
    <row r="44" spans="2:11" s="245" customFormat="1" ht="18" customHeight="1">
      <c r="B44" s="263" t="s">
        <v>313</v>
      </c>
      <c r="C44" s="250"/>
      <c r="D44" s="1349"/>
      <c r="E44" s="1356"/>
      <c r="F44" s="1153"/>
      <c r="G44" s="1154"/>
      <c r="H44" s="1154"/>
      <c r="I44" s="1155"/>
      <c r="J44" s="248"/>
    </row>
    <row r="45" spans="2:11" s="245" customFormat="1" ht="18" customHeight="1">
      <c r="B45" s="263"/>
      <c r="C45" s="250"/>
      <c r="D45" s="1349"/>
      <c r="E45" s="1356"/>
      <c r="F45" s="1153"/>
      <c r="G45" s="1154"/>
      <c r="H45" s="1154"/>
      <c r="I45" s="1155"/>
      <c r="J45" s="248"/>
    </row>
    <row r="46" spans="2:11" s="245" customFormat="1" ht="18" customHeight="1">
      <c r="B46" s="263" t="s">
        <v>314</v>
      </c>
      <c r="C46" s="250" t="s">
        <v>325</v>
      </c>
      <c r="D46" s="1349"/>
      <c r="E46" s="1356"/>
      <c r="F46" s="1153"/>
      <c r="G46" s="1154"/>
      <c r="H46" s="1154"/>
      <c r="I46" s="1155"/>
      <c r="J46" s="248"/>
    </row>
    <row r="47" spans="2:11" s="245" customFormat="1" ht="18" customHeight="1">
      <c r="B47" s="263"/>
      <c r="C47" s="250"/>
      <c r="D47" s="1349"/>
      <c r="E47" s="1356"/>
      <c r="F47" s="1153"/>
      <c r="G47" s="1154"/>
      <c r="H47" s="1154"/>
      <c r="I47" s="1155"/>
      <c r="J47" s="248"/>
    </row>
    <row r="48" spans="2:11" s="245" customFormat="1" ht="18" customHeight="1">
      <c r="B48" s="263" t="s">
        <v>315</v>
      </c>
      <c r="C48" s="250"/>
      <c r="D48" s="1349"/>
      <c r="E48" s="1356"/>
      <c r="F48" s="1153"/>
      <c r="G48" s="1154"/>
      <c r="H48" s="1154"/>
      <c r="I48" s="1155"/>
      <c r="J48" s="248"/>
    </row>
    <row r="49" spans="2:10" s="245" customFormat="1" ht="18" customHeight="1">
      <c r="B49" s="263"/>
      <c r="C49" s="250"/>
      <c r="D49" s="1349"/>
      <c r="E49" s="1356"/>
      <c r="F49" s="1153"/>
      <c r="G49" s="1154"/>
      <c r="H49" s="1154"/>
      <c r="I49" s="1155"/>
      <c r="J49" s="248"/>
    </row>
    <row r="50" spans="2:10" s="245" customFormat="1" ht="18" customHeight="1">
      <c r="B50" s="263" t="s">
        <v>316</v>
      </c>
      <c r="C50" s="250"/>
      <c r="D50" s="1349"/>
      <c r="E50" s="1356"/>
      <c r="F50" s="1153"/>
      <c r="G50" s="1154"/>
      <c r="H50" s="1154"/>
      <c r="I50" s="1155"/>
      <c r="J50" s="248"/>
    </row>
    <row r="51" spans="2:10" s="245" customFormat="1" ht="18" customHeight="1">
      <c r="B51" s="263"/>
      <c r="C51" s="250"/>
      <c r="D51" s="1349"/>
      <c r="E51" s="1356"/>
      <c r="F51" s="1153"/>
      <c r="G51" s="1154"/>
      <c r="H51" s="1154"/>
      <c r="I51" s="1155"/>
      <c r="J51" s="248"/>
    </row>
    <row r="52" spans="2:10" s="245" customFormat="1" ht="18" customHeight="1">
      <c r="B52" s="263" t="s">
        <v>317</v>
      </c>
      <c r="C52" s="250"/>
      <c r="D52" s="1349"/>
      <c r="E52" s="1356"/>
      <c r="F52" s="1153"/>
      <c r="G52" s="1154"/>
      <c r="H52" s="1154"/>
      <c r="I52" s="1155"/>
      <c r="J52" s="248"/>
    </row>
    <row r="53" spans="2:10" s="245" customFormat="1" ht="18" customHeight="1">
      <c r="B53" s="263"/>
      <c r="C53" s="250"/>
      <c r="D53" s="1349"/>
      <c r="E53" s="1356"/>
      <c r="F53" s="1153"/>
      <c r="G53" s="1154"/>
      <c r="H53" s="1154"/>
      <c r="I53" s="1155"/>
      <c r="J53" s="248"/>
    </row>
    <row r="54" spans="2:10" s="245" customFormat="1" ht="18" customHeight="1">
      <c r="B54" s="263" t="s">
        <v>318</v>
      </c>
      <c r="C54" s="250"/>
      <c r="D54" s="1349"/>
      <c r="E54" s="1356"/>
      <c r="F54" s="1153"/>
      <c r="G54" s="1154"/>
      <c r="H54" s="1154"/>
      <c r="I54" s="1155"/>
      <c r="J54" s="248"/>
    </row>
    <row r="55" spans="2:10" s="245" customFormat="1" ht="18" customHeight="1">
      <c r="B55" s="263"/>
      <c r="C55" s="250"/>
      <c r="D55" s="1349"/>
      <c r="E55" s="1356"/>
      <c r="F55" s="1153"/>
      <c r="G55" s="1154"/>
      <c r="H55" s="1154"/>
      <c r="I55" s="1155"/>
      <c r="J55" s="248"/>
    </row>
    <row r="56" spans="2:10" s="245" customFormat="1" ht="18" customHeight="1">
      <c r="B56" s="263" t="s">
        <v>319</v>
      </c>
      <c r="C56" s="250" t="s">
        <v>326</v>
      </c>
      <c r="D56" s="1349"/>
      <c r="E56" s="1356"/>
      <c r="F56" s="1153"/>
      <c r="G56" s="1154"/>
      <c r="H56" s="1154"/>
      <c r="I56" s="1155"/>
      <c r="J56" s="248"/>
    </row>
    <row r="57" spans="2:10" s="245" customFormat="1" ht="18" customHeight="1">
      <c r="B57" s="263"/>
      <c r="C57" s="250"/>
      <c r="D57" s="1349"/>
      <c r="E57" s="1356"/>
      <c r="F57" s="1153"/>
      <c r="G57" s="1154"/>
      <c r="H57" s="1154"/>
      <c r="I57" s="1155"/>
      <c r="J57" s="248"/>
    </row>
    <row r="58" spans="2:10" s="245" customFormat="1" ht="18" customHeight="1">
      <c r="B58" s="263" t="s">
        <v>320</v>
      </c>
      <c r="C58" s="250"/>
      <c r="D58" s="1349"/>
      <c r="E58" s="1356"/>
      <c r="F58" s="1153"/>
      <c r="G58" s="1154"/>
      <c r="H58" s="1154"/>
      <c r="I58" s="1155"/>
      <c r="J58" s="248"/>
    </row>
    <row r="59" spans="2:10" s="245" customFormat="1" ht="18" customHeight="1">
      <c r="B59" s="263"/>
      <c r="C59" s="250"/>
      <c r="D59" s="1349"/>
      <c r="E59" s="1356"/>
      <c r="F59" s="1153"/>
      <c r="G59" s="1154"/>
      <c r="H59" s="1154"/>
      <c r="I59" s="1155"/>
      <c r="J59" s="248"/>
    </row>
    <row r="60" spans="2:10" s="245" customFormat="1" ht="18" customHeight="1">
      <c r="B60" s="263" t="s">
        <v>321</v>
      </c>
      <c r="C60" s="250"/>
      <c r="D60" s="1349"/>
      <c r="E60" s="1356"/>
      <c r="F60" s="1153"/>
      <c r="G60" s="1154"/>
      <c r="H60" s="1154"/>
      <c r="I60" s="1155"/>
      <c r="J60" s="248"/>
    </row>
    <row r="61" spans="2:10" s="245" customFormat="1" ht="18" customHeight="1">
      <c r="B61" s="263"/>
      <c r="C61" s="250"/>
      <c r="D61" s="1349"/>
      <c r="E61" s="1356"/>
      <c r="F61" s="1153"/>
      <c r="G61" s="1154"/>
      <c r="H61" s="1154"/>
      <c r="I61" s="1155"/>
      <c r="J61" s="248"/>
    </row>
    <row r="62" spans="2:10" s="245" customFormat="1" ht="18" customHeight="1">
      <c r="B62" s="263" t="s">
        <v>322</v>
      </c>
      <c r="C62" s="250"/>
      <c r="D62" s="1349"/>
      <c r="E62" s="1356"/>
      <c r="F62" s="1153"/>
      <c r="G62" s="1154"/>
      <c r="H62" s="1154"/>
      <c r="I62" s="1155"/>
      <c r="J62" s="248"/>
    </row>
    <row r="63" spans="2:10" s="245" customFormat="1" ht="18" customHeight="1">
      <c r="B63" s="263"/>
      <c r="C63" s="250"/>
      <c r="D63" s="1349"/>
      <c r="E63" s="1356"/>
      <c r="F63" s="1153"/>
      <c r="G63" s="1154"/>
      <c r="H63" s="1154"/>
      <c r="I63" s="1155"/>
      <c r="J63" s="248"/>
    </row>
    <row r="64" spans="2:10" s="245" customFormat="1" ht="18" customHeight="1">
      <c r="B64" s="263"/>
      <c r="C64" s="250"/>
      <c r="D64" s="1349"/>
      <c r="E64" s="1356"/>
      <c r="F64" s="1153"/>
      <c r="G64" s="1154"/>
      <c r="H64" s="1154"/>
      <c r="I64" s="1155"/>
      <c r="J64" s="248"/>
    </row>
    <row r="65" spans="2:10" s="245" customFormat="1" ht="18" customHeight="1">
      <c r="B65" s="263"/>
      <c r="C65" s="250"/>
      <c r="D65" s="1349"/>
      <c r="E65" s="1356"/>
      <c r="F65" s="1153"/>
      <c r="G65" s="1154"/>
      <c r="H65" s="1154"/>
      <c r="I65" s="1155"/>
      <c r="J65" s="248"/>
    </row>
    <row r="66" spans="2:10" s="245" customFormat="1" ht="18" customHeight="1" thickBot="1">
      <c r="B66" s="263"/>
      <c r="C66" s="250"/>
      <c r="D66" s="1352"/>
      <c r="E66" s="1353"/>
      <c r="F66" s="1168"/>
      <c r="G66" s="1169"/>
      <c r="H66" s="1169"/>
      <c r="I66" s="1170"/>
      <c r="J66" s="249"/>
    </row>
    <row r="67" spans="2:10" s="28" customFormat="1" ht="27" customHeight="1" thickTop="1">
      <c r="B67" s="258"/>
      <c r="C67" s="259"/>
      <c r="D67" s="1158"/>
      <c r="E67" s="1159"/>
      <c r="F67" s="29"/>
      <c r="G67" s="30"/>
      <c r="H67" s="30"/>
      <c r="I67" s="30" t="s">
        <v>267</v>
      </c>
      <c r="J67" s="253">
        <f>SUM(J39:J66)</f>
        <v>0</v>
      </c>
    </row>
    <row r="68" spans="2:10" s="28" customFormat="1" ht="31.5" customHeight="1" thickBot="1">
      <c r="B68" s="260"/>
      <c r="C68" s="112"/>
      <c r="D68" s="113"/>
      <c r="E68" s="113"/>
      <c r="F68" s="113"/>
      <c r="G68" s="113"/>
      <c r="H68" s="1151" t="s">
        <v>365</v>
      </c>
      <c r="I68" s="1152"/>
      <c r="J68" s="254">
        <f>J38+J67</f>
        <v>0</v>
      </c>
    </row>
    <row r="69" spans="2:10" ht="18" customHeight="1">
      <c r="B69" s="1196" t="s">
        <v>38</v>
      </c>
      <c r="C69" s="1199"/>
      <c r="D69" s="1202"/>
      <c r="E69" s="1203"/>
      <c r="F69" s="68" t="s">
        <v>64</v>
      </c>
      <c r="G69" s="38"/>
      <c r="H69" s="38"/>
      <c r="I69" s="38"/>
      <c r="J69" s="255">
        <v>3</v>
      </c>
    </row>
    <row r="70" spans="2:10" ht="18" customHeight="1">
      <c r="B70" s="1197"/>
      <c r="C70" s="1200"/>
      <c r="D70" s="1204"/>
      <c r="E70" s="1205"/>
      <c r="F70" s="69" t="s">
        <v>65</v>
      </c>
      <c r="G70" s="3"/>
      <c r="H70" s="3"/>
      <c r="I70" s="3"/>
      <c r="J70" s="256">
        <v>3</v>
      </c>
    </row>
    <row r="71" spans="2:10" ht="18" customHeight="1" thickBot="1">
      <c r="B71" s="1198"/>
      <c r="C71" s="1201"/>
      <c r="D71" s="1206"/>
      <c r="E71" s="1207"/>
      <c r="F71" s="39"/>
      <c r="G71" s="40"/>
      <c r="H71" s="40"/>
      <c r="I71" s="40"/>
      <c r="J71" s="257">
        <f>SUM(J69:J70)</f>
        <v>6</v>
      </c>
    </row>
    <row r="72" spans="2:10" ht="8.25" customHeight="1"/>
    <row r="73" spans="2:10">
      <c r="B73" s="232" t="str">
        <f>IF(J38=F8,"","＜ERROR＞学科時間数が一致していません！")</f>
        <v/>
      </c>
    </row>
    <row r="74" spans="2:10">
      <c r="B74" s="232" t="str">
        <f>IF(J67=H8,"","＜ERROR＞実技時間数が一致していません！")</f>
        <v/>
      </c>
    </row>
    <row r="78" spans="2:10" ht="11.25" customHeight="1"/>
  </sheetData>
  <sheetProtection formatCells="0" formatColumns="0" formatRows="0" insertRows="0" deleteRows="0"/>
  <mergeCells count="129">
    <mergeCell ref="B69:B71"/>
    <mergeCell ref="F46:I46"/>
    <mergeCell ref="F64:I64"/>
    <mergeCell ref="F66:I66"/>
    <mergeCell ref="F50:I50"/>
    <mergeCell ref="F65:I65"/>
    <mergeCell ref="F51:I51"/>
    <mergeCell ref="F52:I52"/>
    <mergeCell ref="F53:I53"/>
    <mergeCell ref="D54:E54"/>
    <mergeCell ref="F48:I48"/>
    <mergeCell ref="D63:E63"/>
    <mergeCell ref="C69:C71"/>
    <mergeCell ref="D69:E71"/>
    <mergeCell ref="D64:E64"/>
    <mergeCell ref="D52:E52"/>
    <mergeCell ref="D53:E53"/>
    <mergeCell ref="D58:E58"/>
    <mergeCell ref="F54:I54"/>
    <mergeCell ref="D55:E55"/>
    <mergeCell ref="F55:I55"/>
    <mergeCell ref="D62:E62"/>
    <mergeCell ref="F62:I62"/>
    <mergeCell ref="D57:E57"/>
    <mergeCell ref="D39:E39"/>
    <mergeCell ref="D38:E38"/>
    <mergeCell ref="D40:E40"/>
    <mergeCell ref="D41:E41"/>
    <mergeCell ref="D48:E48"/>
    <mergeCell ref="D49:E49"/>
    <mergeCell ref="D50:E50"/>
    <mergeCell ref="D33:E33"/>
    <mergeCell ref="D34:E34"/>
    <mergeCell ref="B3:C3"/>
    <mergeCell ref="B4:C4"/>
    <mergeCell ref="B7:C8"/>
    <mergeCell ref="D9:E9"/>
    <mergeCell ref="E3:G3"/>
    <mergeCell ref="I7:I8"/>
    <mergeCell ref="F32:I32"/>
    <mergeCell ref="F14:I14"/>
    <mergeCell ref="F16:I16"/>
    <mergeCell ref="F17:I17"/>
    <mergeCell ref="F21:I21"/>
    <mergeCell ref="D4:J4"/>
    <mergeCell ref="D28:E28"/>
    <mergeCell ref="D23:E23"/>
    <mergeCell ref="H3:J3"/>
    <mergeCell ref="J7:J8"/>
    <mergeCell ref="D7:D8"/>
    <mergeCell ref="F13:I13"/>
    <mergeCell ref="F15:I15"/>
    <mergeCell ref="F10:I10"/>
    <mergeCell ref="F11:I11"/>
    <mergeCell ref="F18:I18"/>
    <mergeCell ref="F19:I19"/>
    <mergeCell ref="F20:I20"/>
    <mergeCell ref="D10:E10"/>
    <mergeCell ref="D11:E11"/>
    <mergeCell ref="D12:E12"/>
    <mergeCell ref="D13:E13"/>
    <mergeCell ref="D14:E14"/>
    <mergeCell ref="F12:I12"/>
    <mergeCell ref="D16:E16"/>
    <mergeCell ref="D17:E17"/>
    <mergeCell ref="F9:I9"/>
    <mergeCell ref="D15:E15"/>
    <mergeCell ref="D18:E18"/>
    <mergeCell ref="D19:E19"/>
    <mergeCell ref="D20:E20"/>
    <mergeCell ref="D26:E26"/>
    <mergeCell ref="D32:E32"/>
    <mergeCell ref="D21:E21"/>
    <mergeCell ref="D25:E25"/>
    <mergeCell ref="F25:I25"/>
    <mergeCell ref="F26:I26"/>
    <mergeCell ref="D27:E27"/>
    <mergeCell ref="F27:I27"/>
    <mergeCell ref="D22:E22"/>
    <mergeCell ref="F22:I22"/>
    <mergeCell ref="F23:I23"/>
    <mergeCell ref="D24:E24"/>
    <mergeCell ref="F24:I24"/>
    <mergeCell ref="F44:I44"/>
    <mergeCell ref="D31:E31"/>
    <mergeCell ref="F31:I31"/>
    <mergeCell ref="F28:I28"/>
    <mergeCell ref="D29:E29"/>
    <mergeCell ref="F29:I29"/>
    <mergeCell ref="D30:E30"/>
    <mergeCell ref="F30:I30"/>
    <mergeCell ref="D42:E42"/>
    <mergeCell ref="D44:E44"/>
    <mergeCell ref="F39:I39"/>
    <mergeCell ref="F40:I40"/>
    <mergeCell ref="F41:I41"/>
    <mergeCell ref="F33:I33"/>
    <mergeCell ref="F35:I35"/>
    <mergeCell ref="F42:I42"/>
    <mergeCell ref="F37:I37"/>
    <mergeCell ref="F36:I36"/>
    <mergeCell ref="F34:I34"/>
    <mergeCell ref="F43:I43"/>
    <mergeCell ref="D43:E43"/>
    <mergeCell ref="D35:E35"/>
    <mergeCell ref="D36:E36"/>
    <mergeCell ref="D37:E37"/>
    <mergeCell ref="F57:I57"/>
    <mergeCell ref="D45:E45"/>
    <mergeCell ref="D46:E46"/>
    <mergeCell ref="D47:E47"/>
    <mergeCell ref="F49:I49"/>
    <mergeCell ref="F47:I47"/>
    <mergeCell ref="F45:I45"/>
    <mergeCell ref="F58:I58"/>
    <mergeCell ref="D56:E56"/>
    <mergeCell ref="D51:E51"/>
    <mergeCell ref="F56:I56"/>
    <mergeCell ref="H68:I68"/>
    <mergeCell ref="F63:I63"/>
    <mergeCell ref="D59:E59"/>
    <mergeCell ref="F59:I59"/>
    <mergeCell ref="D60:E60"/>
    <mergeCell ref="F60:I60"/>
    <mergeCell ref="D61:E61"/>
    <mergeCell ref="D65:E65"/>
    <mergeCell ref="D66:E66"/>
    <mergeCell ref="F61:I61"/>
    <mergeCell ref="D67:E67"/>
  </mergeCells>
  <phoneticPr fontId="2"/>
  <conditionalFormatting sqref="J38">
    <cfRule type="cellIs" dxfId="27" priority="1" stopIfTrue="1" operator="notEqual">
      <formula>$F$8</formula>
    </cfRule>
  </conditionalFormatting>
  <conditionalFormatting sqref="J67">
    <cfRule type="cellIs" dxfId="26" priority="2" stopIfTrue="1" operator="notEqual">
      <formula>$H$8</formula>
    </cfRule>
  </conditionalFormatting>
  <conditionalFormatting sqref="D7:D8">
    <cfRule type="cellIs" dxfId="25" priority="3" stopIfTrue="1" operator="notEqual">
      <formula>$J$68</formula>
    </cfRule>
    <cfRule type="cellIs" dxfId="24" priority="4" stopIfTrue="1" operator="lessThan">
      <formula>180</formula>
    </cfRule>
  </conditionalFormatting>
  <conditionalFormatting sqref="F8">
    <cfRule type="cellIs" dxfId="23" priority="5" stopIfTrue="1" operator="notEqual">
      <formula>$J$38</formula>
    </cfRule>
  </conditionalFormatting>
  <conditionalFormatting sqref="H8">
    <cfRule type="cellIs" dxfId="22" priority="6" stopIfTrue="1" operator="notEqual">
      <formula>$J$67</formula>
    </cfRule>
  </conditionalFormatting>
  <conditionalFormatting sqref="J68">
    <cfRule type="cellIs" dxfId="21" priority="7" stopIfTrue="1" operator="notEqual">
      <formula>$D$7</formula>
    </cfRule>
    <cfRule type="cellIs" dxfId="20" priority="8" stopIfTrue="1" operator="lessThan">
      <formula>180</formula>
    </cfRule>
  </conditionalFormatting>
  <printOptions horizontalCentered="1"/>
  <pageMargins left="0.59055118110236227" right="0.19685039370078741" top="0.59055118110236227" bottom="0.59055118110236227" header="0.39370078740157483" footer="0.31496062992125984"/>
  <pageSetup paperSize="9" scale="99" fitToHeight="2" orientation="portrait" r:id="rId1"/>
  <headerFooter alignWithMargins="0">
    <oddHeader>&amp;R&amp;10&amp;F</oddHeader>
  </headerFooter>
  <rowBreaks count="1" manualBreakCount="1">
    <brk id="38" max="9" man="1"/>
  </rowBreak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44"/>
  <sheetViews>
    <sheetView showZeros="0" view="pageBreakPreview" zoomScale="80" zoomScaleNormal="100" zoomScaleSheetLayoutView="80" workbookViewId="0">
      <selection activeCell="E31" sqref="E31:H31"/>
    </sheetView>
  </sheetViews>
  <sheetFormatPr defaultRowHeight="13.5"/>
  <cols>
    <col min="1" max="1" width="3.5" customWidth="1"/>
    <col min="2" max="2" width="10" style="1" customWidth="1"/>
    <col min="3" max="9" width="11.125" customWidth="1"/>
  </cols>
  <sheetData>
    <row r="1" spans="1:11" ht="30.75" customHeight="1">
      <c r="A1" s="2" t="s">
        <v>268</v>
      </c>
    </row>
    <row r="2" spans="1:11" ht="10.5" customHeight="1" thickBot="1"/>
    <row r="3" spans="1:11" ht="29.25" customHeight="1">
      <c r="B3" s="17" t="s">
        <v>56</v>
      </c>
      <c r="C3" s="74" t="s">
        <v>84</v>
      </c>
      <c r="D3" s="1115" t="str">
        <f>入力表!B53</f>
        <v>女性向け委託訓練（3か月コース）</v>
      </c>
      <c r="E3" s="1116"/>
      <c r="F3" s="1120"/>
      <c r="G3" s="1115"/>
      <c r="H3" s="1116"/>
      <c r="I3" s="1117"/>
    </row>
    <row r="4" spans="1:11" ht="29.25" customHeight="1" thickBot="1">
      <c r="B4" s="191" t="s">
        <v>17</v>
      </c>
      <c r="C4" s="1177">
        <f>入力表!C53</f>
        <v>0</v>
      </c>
      <c r="D4" s="1234"/>
      <c r="E4" s="1234"/>
      <c r="F4" s="1234"/>
      <c r="G4" s="1234"/>
      <c r="H4" s="1234"/>
      <c r="I4" s="1178"/>
    </row>
    <row r="5" spans="1:11" ht="12.75" customHeight="1" thickBot="1">
      <c r="B5" s="23"/>
      <c r="C5" s="23"/>
      <c r="D5" s="23"/>
      <c r="E5" s="23"/>
      <c r="F5" s="23"/>
      <c r="G5" s="23"/>
      <c r="H5" s="23"/>
      <c r="I5" s="23"/>
    </row>
    <row r="6" spans="1:11" ht="29.25" customHeight="1">
      <c r="B6" s="17" t="s">
        <v>439</v>
      </c>
      <c r="C6" s="554" t="s">
        <v>66</v>
      </c>
      <c r="D6" s="195" t="str">
        <f>IF(入力表!B63="○","○","－")</f>
        <v>－</v>
      </c>
      <c r="E6" s="192"/>
      <c r="F6" s="555" t="s">
        <v>67</v>
      </c>
      <c r="G6" s="195" t="str">
        <f>IF(入力表!C63="○","○","－")</f>
        <v>－</v>
      </c>
      <c r="H6" s="192"/>
      <c r="I6" s="158"/>
    </row>
    <row r="7" spans="1:11" ht="29.25" customHeight="1">
      <c r="B7" s="913" t="s">
        <v>471</v>
      </c>
      <c r="C7" s="556" t="s">
        <v>492</v>
      </c>
      <c r="D7" s="23">
        <f>入力表!E63</f>
        <v>0</v>
      </c>
      <c r="E7" s="23" t="s">
        <v>20</v>
      </c>
      <c r="F7" s="649" t="s">
        <v>490</v>
      </c>
      <c r="G7" s="1223">
        <f>入力表!D63</f>
        <v>0</v>
      </c>
      <c r="H7" s="1224"/>
      <c r="I7" s="568" t="s">
        <v>472</v>
      </c>
    </row>
    <row r="8" spans="1:11" ht="29.25" customHeight="1">
      <c r="B8" s="1208"/>
      <c r="C8" s="1225" t="s">
        <v>498</v>
      </c>
      <c r="D8" s="1226"/>
      <c r="E8" s="1236">
        <f>入力表!F63</f>
        <v>0</v>
      </c>
      <c r="F8" s="1226"/>
      <c r="G8" s="194" t="s">
        <v>476</v>
      </c>
      <c r="H8" s="1237">
        <f>入力表!H63</f>
        <v>0</v>
      </c>
      <c r="I8" s="1238"/>
    </row>
    <row r="9" spans="1:11" ht="30" customHeight="1" thickBot="1">
      <c r="B9" s="198" t="s">
        <v>30</v>
      </c>
      <c r="C9" s="557" t="s">
        <v>125</v>
      </c>
      <c r="D9" s="176" t="str">
        <f>IF(入力表!I63="○","○","－")</f>
        <v>－</v>
      </c>
      <c r="E9" s="558" t="s">
        <v>100</v>
      </c>
      <c r="F9" s="176" t="str">
        <f>IF(入力表!J63="○","○","－")</f>
        <v>－</v>
      </c>
      <c r="G9" s="559" t="s">
        <v>175</v>
      </c>
      <c r="H9" s="114" t="str">
        <f>IF(入力表!K63="○","○","－")</f>
        <v>－</v>
      </c>
      <c r="I9" s="164"/>
    </row>
    <row r="10" spans="1:11" ht="42" customHeight="1" thickTop="1" thickBot="1">
      <c r="B10" s="93" t="s">
        <v>270</v>
      </c>
      <c r="C10" s="674">
        <f>入力表!L63</f>
        <v>0</v>
      </c>
      <c r="D10" s="1218" t="s">
        <v>467</v>
      </c>
      <c r="E10" s="1219"/>
      <c r="F10" s="1219"/>
      <c r="G10" s="1219"/>
      <c r="H10" s="1219"/>
      <c r="I10" s="1220"/>
    </row>
    <row r="11" spans="1:11" ht="29.25" customHeight="1" thickTop="1" thickBot="1">
      <c r="B11" s="59" t="s">
        <v>155</v>
      </c>
      <c r="C11" s="718" t="s">
        <v>111</v>
      </c>
      <c r="D11" s="229">
        <f>入力表!M63</f>
        <v>0</v>
      </c>
      <c r="E11" s="717" t="s">
        <v>109</v>
      </c>
      <c r="F11" s="650">
        <f>入力表!N63</f>
        <v>0</v>
      </c>
      <c r="G11" s="717" t="s">
        <v>38</v>
      </c>
      <c r="H11" s="1221">
        <f>入力表!O63</f>
        <v>0</v>
      </c>
      <c r="I11" s="1222"/>
    </row>
    <row r="12" spans="1:11" ht="72" customHeight="1" thickTop="1" thickBot="1">
      <c r="B12" s="367" t="s">
        <v>368</v>
      </c>
      <c r="C12" s="1209"/>
      <c r="D12" s="1210"/>
      <c r="E12" s="1210"/>
      <c r="F12" s="1210"/>
      <c r="G12" s="1210"/>
      <c r="H12" s="1210"/>
      <c r="I12" s="1211"/>
    </row>
    <row r="13" spans="1:11" ht="17.25" customHeight="1">
      <c r="B13" s="196" t="s">
        <v>369</v>
      </c>
      <c r="C13" s="23"/>
      <c r="D13" s="23"/>
      <c r="E13" s="23"/>
      <c r="F13" s="23"/>
      <c r="G13" s="23"/>
      <c r="H13" s="23"/>
      <c r="I13" s="23"/>
    </row>
    <row r="14" spans="1:11" ht="6" customHeight="1">
      <c r="B14" s="197"/>
      <c r="C14" s="23"/>
      <c r="D14" s="23"/>
      <c r="E14" s="23"/>
      <c r="F14" s="23"/>
      <c r="G14" s="23"/>
      <c r="H14" s="23"/>
      <c r="I14" s="23"/>
    </row>
    <row r="15" spans="1:11" ht="27" customHeight="1" thickBot="1">
      <c r="B15" s="70" t="s">
        <v>243</v>
      </c>
      <c r="C15" s="20"/>
      <c r="E15" s="163" t="s">
        <v>399</v>
      </c>
      <c r="F15" s="20"/>
      <c r="G15" s="7"/>
      <c r="H15" s="7"/>
      <c r="I15" s="7"/>
      <c r="J15" s="8"/>
      <c r="K15" s="8"/>
    </row>
    <row r="16" spans="1:11" ht="33.75" customHeight="1">
      <c r="B16" s="73" t="s">
        <v>188</v>
      </c>
      <c r="C16" s="25"/>
      <c r="D16" s="246">
        <f>入力表!G13</f>
        <v>0</v>
      </c>
      <c r="E16" s="193" t="s">
        <v>72</v>
      </c>
      <c r="F16" s="11"/>
      <c r="G16" s="25"/>
      <c r="H16" s="19"/>
      <c r="I16" s="26"/>
    </row>
    <row r="17" spans="2:9" ht="30" customHeight="1" thickBot="1">
      <c r="B17" s="318"/>
      <c r="C17" s="779" t="s">
        <v>156</v>
      </c>
      <c r="D17" s="1174"/>
      <c r="E17" s="1173" t="s">
        <v>157</v>
      </c>
      <c r="F17" s="1216"/>
      <c r="G17" s="1216"/>
      <c r="H17" s="1217"/>
      <c r="I17" s="4" t="s">
        <v>19</v>
      </c>
    </row>
    <row r="18" spans="2:9" s="245" customFormat="1" ht="18" customHeight="1" thickTop="1">
      <c r="B18" s="250"/>
      <c r="C18" s="1171"/>
      <c r="D18" s="1193"/>
      <c r="E18" s="1164"/>
      <c r="F18" s="1235"/>
      <c r="G18" s="1235"/>
      <c r="H18" s="1193"/>
      <c r="I18" s="247"/>
    </row>
    <row r="19" spans="2:9" s="245" customFormat="1" ht="18" customHeight="1">
      <c r="B19" s="250"/>
      <c r="C19" s="1213"/>
      <c r="D19" s="1156"/>
      <c r="E19" s="1214"/>
      <c r="F19" s="1212"/>
      <c r="G19" s="1212"/>
      <c r="H19" s="1156"/>
      <c r="I19" s="248"/>
    </row>
    <row r="20" spans="2:9" s="245" customFormat="1" ht="18" customHeight="1">
      <c r="B20" s="250" t="s">
        <v>313</v>
      </c>
      <c r="C20" s="1215"/>
      <c r="D20" s="1156"/>
      <c r="E20" s="1154"/>
      <c r="F20" s="1212"/>
      <c r="G20" s="1212"/>
      <c r="H20" s="1156"/>
      <c r="I20" s="248"/>
    </row>
    <row r="21" spans="2:9" s="245" customFormat="1" ht="18" customHeight="1">
      <c r="B21" s="250" t="s">
        <v>314</v>
      </c>
      <c r="C21" s="1213"/>
      <c r="D21" s="1156"/>
      <c r="E21" s="1214"/>
      <c r="F21" s="1212"/>
      <c r="G21" s="1212"/>
      <c r="H21" s="1156"/>
      <c r="I21" s="248"/>
    </row>
    <row r="22" spans="2:9" s="245" customFormat="1" ht="18" customHeight="1">
      <c r="B22" s="250" t="s">
        <v>315</v>
      </c>
      <c r="C22" s="1215"/>
      <c r="D22" s="1156"/>
      <c r="E22" s="1154"/>
      <c r="F22" s="1212"/>
      <c r="G22" s="1212"/>
      <c r="H22" s="1156"/>
      <c r="I22" s="248"/>
    </row>
    <row r="23" spans="2:9" s="245" customFormat="1" ht="18" customHeight="1">
      <c r="B23" s="250" t="s">
        <v>316</v>
      </c>
      <c r="C23" s="1215"/>
      <c r="D23" s="1156"/>
      <c r="E23" s="1154"/>
      <c r="F23" s="1212"/>
      <c r="G23" s="1212"/>
      <c r="H23" s="1156"/>
      <c r="I23" s="248"/>
    </row>
    <row r="24" spans="2:9" s="245" customFormat="1" ht="18" customHeight="1">
      <c r="B24" s="250" t="s">
        <v>317</v>
      </c>
      <c r="C24" s="1215"/>
      <c r="D24" s="1156"/>
      <c r="E24" s="1154"/>
      <c r="F24" s="1212"/>
      <c r="G24" s="1212"/>
      <c r="H24" s="1156"/>
      <c r="I24" s="248"/>
    </row>
    <row r="25" spans="2:9" s="245" customFormat="1" ht="18" customHeight="1">
      <c r="B25" s="250" t="s">
        <v>318</v>
      </c>
      <c r="C25" s="1215"/>
      <c r="D25" s="1156"/>
      <c r="E25" s="1154"/>
      <c r="F25" s="1212"/>
      <c r="G25" s="1212"/>
      <c r="H25" s="1156"/>
      <c r="I25" s="248"/>
    </row>
    <row r="26" spans="2:9" s="245" customFormat="1" ht="18" customHeight="1">
      <c r="B26" s="250" t="s">
        <v>319</v>
      </c>
      <c r="C26" s="1215"/>
      <c r="D26" s="1156"/>
      <c r="E26" s="1154"/>
      <c r="F26" s="1212"/>
      <c r="G26" s="1212"/>
      <c r="H26" s="1156"/>
      <c r="I26" s="248"/>
    </row>
    <row r="27" spans="2:9" s="245" customFormat="1" ht="18" customHeight="1">
      <c r="B27" s="250" t="s">
        <v>320</v>
      </c>
      <c r="C27" s="1215"/>
      <c r="D27" s="1156"/>
      <c r="E27" s="1154"/>
      <c r="F27" s="1212"/>
      <c r="G27" s="1212"/>
      <c r="H27" s="1156"/>
      <c r="I27" s="248"/>
    </row>
    <row r="28" spans="2:9" s="245" customFormat="1" ht="18" customHeight="1">
      <c r="B28" s="250" t="s">
        <v>321</v>
      </c>
      <c r="C28" s="1227" t="s">
        <v>541</v>
      </c>
      <c r="D28" s="1228"/>
      <c r="E28" s="1250" t="s">
        <v>542</v>
      </c>
      <c r="F28" s="1251"/>
      <c r="G28" s="1251"/>
      <c r="H28" s="1252"/>
      <c r="I28" s="248"/>
    </row>
    <row r="29" spans="2:9" s="245" customFormat="1" ht="18" customHeight="1">
      <c r="B29" s="250" t="s">
        <v>322</v>
      </c>
      <c r="C29" s="1249"/>
      <c r="D29" s="1228"/>
      <c r="E29" s="1253" t="s">
        <v>543</v>
      </c>
      <c r="F29" s="1254"/>
      <c r="G29" s="1254"/>
      <c r="H29" s="1255"/>
      <c r="I29" s="248"/>
    </row>
    <row r="30" spans="2:9" s="245" customFormat="1" ht="18" customHeight="1">
      <c r="B30" s="250"/>
      <c r="C30" s="1249"/>
      <c r="D30" s="1228"/>
      <c r="E30" s="1229" t="s">
        <v>408</v>
      </c>
      <c r="F30" s="1230"/>
      <c r="G30" s="1230"/>
      <c r="H30" s="1231"/>
      <c r="I30" s="248"/>
    </row>
    <row r="31" spans="2:9" s="245" customFormat="1" ht="18" customHeight="1">
      <c r="B31" s="250"/>
      <c r="C31" s="1244"/>
      <c r="D31" s="1245"/>
      <c r="E31" s="1246" t="s">
        <v>409</v>
      </c>
      <c r="F31" s="1247"/>
      <c r="G31" s="1247"/>
      <c r="H31" s="1248"/>
      <c r="I31" s="248"/>
    </row>
    <row r="32" spans="2:9" s="245" customFormat="1" ht="18" customHeight="1" thickBot="1">
      <c r="B32" s="250"/>
      <c r="C32" s="1157"/>
      <c r="D32" s="1242"/>
      <c r="E32" s="1169"/>
      <c r="F32" s="1243"/>
      <c r="G32" s="1243"/>
      <c r="H32" s="1242"/>
      <c r="I32" s="249"/>
    </row>
    <row r="33" spans="2:9" ht="30" customHeight="1" thickTop="1" thickBot="1">
      <c r="B33" s="319"/>
      <c r="C33" s="27"/>
      <c r="D33" s="27"/>
      <c r="E33" s="27"/>
      <c r="F33" s="27"/>
      <c r="G33" s="1232" t="s">
        <v>311</v>
      </c>
      <c r="H33" s="1233"/>
      <c r="I33" s="251">
        <f>SUM(I18:I32)</f>
        <v>0</v>
      </c>
    </row>
    <row r="34" spans="2:9" ht="9" customHeight="1"/>
    <row r="35" spans="2:9">
      <c r="B35" s="232" t="str">
        <f>IF(I33=D16,"","＜ERROR＞就職支援時間数が一致していません！")</f>
        <v/>
      </c>
    </row>
    <row r="36" spans="2:9" ht="14.25" thickBot="1">
      <c r="B36" s="438" t="s">
        <v>383</v>
      </c>
      <c r="C36" s="3"/>
      <c r="E36" s="439"/>
      <c r="F36" s="3"/>
      <c r="G36" s="6"/>
      <c r="H36" s="6"/>
      <c r="I36" s="6"/>
    </row>
    <row r="37" spans="2:9" ht="144" customHeight="1" thickTop="1" thickBot="1">
      <c r="B37" s="1239"/>
      <c r="C37" s="1240"/>
      <c r="D37" s="1240"/>
      <c r="E37" s="1240"/>
      <c r="F37" s="1240"/>
      <c r="G37" s="1240"/>
      <c r="H37" s="1240"/>
      <c r="I37" s="1241"/>
    </row>
    <row r="38" spans="2:9" ht="14.25" thickTop="1"/>
    <row r="39" spans="2:9" ht="14.25" thickBot="1">
      <c r="B39" s="438" t="s">
        <v>534</v>
      </c>
      <c r="C39" s="3"/>
      <c r="E39" s="439"/>
      <c r="F39" s="3"/>
      <c r="G39" s="6"/>
      <c r="H39" s="6"/>
      <c r="I39" s="6"/>
    </row>
    <row r="40" spans="2:9" ht="144" customHeight="1" thickTop="1" thickBot="1">
      <c r="B40" s="1239"/>
      <c r="C40" s="1240"/>
      <c r="D40" s="1240"/>
      <c r="E40" s="1240"/>
      <c r="F40" s="1240"/>
      <c r="G40" s="1240"/>
      <c r="H40" s="1240"/>
      <c r="I40" s="1241"/>
    </row>
    <row r="41" spans="2:9" ht="14.25" thickTop="1"/>
    <row r="44" spans="2:9" ht="11.25" customHeight="1"/>
  </sheetData>
  <sheetProtection formatCells="0" formatColumns="0" formatRows="0" insertRows="0" deleteRows="0"/>
  <mergeCells count="46">
    <mergeCell ref="G3:I3"/>
    <mergeCell ref="B40:I40"/>
    <mergeCell ref="C32:D32"/>
    <mergeCell ref="E32:H32"/>
    <mergeCell ref="C31:D31"/>
    <mergeCell ref="E31:H31"/>
    <mergeCell ref="C30:D30"/>
    <mergeCell ref="E24:H24"/>
    <mergeCell ref="E28:H28"/>
    <mergeCell ref="C29:D29"/>
    <mergeCell ref="C26:D26"/>
    <mergeCell ref="E27:H27"/>
    <mergeCell ref="C24:D24"/>
    <mergeCell ref="E29:H29"/>
    <mergeCell ref="B37:I37"/>
    <mergeCell ref="D3:F3"/>
    <mergeCell ref="C4:I4"/>
    <mergeCell ref="C18:D18"/>
    <mergeCell ref="E18:H18"/>
    <mergeCell ref="C25:D25"/>
    <mergeCell ref="E25:H25"/>
    <mergeCell ref="C20:D20"/>
    <mergeCell ref="E20:H20"/>
    <mergeCell ref="E8:F8"/>
    <mergeCell ref="H8:I8"/>
    <mergeCell ref="E26:H26"/>
    <mergeCell ref="C28:D28"/>
    <mergeCell ref="E30:H30"/>
    <mergeCell ref="C27:D27"/>
    <mergeCell ref="G33:H33"/>
    <mergeCell ref="B7:B8"/>
    <mergeCell ref="C12:I12"/>
    <mergeCell ref="E23:H23"/>
    <mergeCell ref="C21:D21"/>
    <mergeCell ref="E21:H21"/>
    <mergeCell ref="C22:D22"/>
    <mergeCell ref="E22:H22"/>
    <mergeCell ref="E17:H17"/>
    <mergeCell ref="C19:D19"/>
    <mergeCell ref="E19:H19"/>
    <mergeCell ref="C17:D17"/>
    <mergeCell ref="C23:D23"/>
    <mergeCell ref="D10:I10"/>
    <mergeCell ref="H11:I11"/>
    <mergeCell ref="G7:H7"/>
    <mergeCell ref="C8:D8"/>
  </mergeCells>
  <phoneticPr fontId="2"/>
  <conditionalFormatting sqref="I33">
    <cfRule type="cellIs" dxfId="19" priority="1" stopIfTrue="1" operator="notBetween">
      <formula>12</formula>
      <formula>24</formula>
    </cfRule>
  </conditionalFormatting>
  <conditionalFormatting sqref="D16">
    <cfRule type="cellIs" dxfId="18" priority="2" stopIfTrue="1" operator="notBetween">
      <formula>12</formula>
      <formula>24</formula>
    </cfRule>
    <cfRule type="cellIs" dxfId="17" priority="3" stopIfTrue="1" operator="notEqual">
      <formula>$I$33</formula>
    </cfRule>
  </conditionalFormatting>
  <printOptions horizontalCentered="1"/>
  <pageMargins left="0.59055118110236227" right="0.19685039370078741" top="0.59055118110236227" bottom="0.59055118110236227" header="0.39370078740157483" footer="0.31496062992125984"/>
  <pageSetup paperSize="9" orientation="portrait" r:id="rId1"/>
  <headerFooter alignWithMargins="0">
    <oddHeader>&amp;R&amp;10&amp;F</oddHeader>
  </headerFooter>
  <rowBreaks count="1" manualBreakCount="1">
    <brk id="34" max="8" man="1"/>
  </rowBreaks>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25"/>
  <sheetViews>
    <sheetView showZeros="0" view="pageBreakPreview" zoomScaleNormal="100" zoomScaleSheetLayoutView="100" workbookViewId="0"/>
  </sheetViews>
  <sheetFormatPr defaultRowHeight="13.5"/>
  <cols>
    <col min="1" max="1" width="5.25" customWidth="1"/>
    <col min="2" max="2" width="15.625" customWidth="1"/>
    <col min="3" max="3" width="5.625" customWidth="1"/>
    <col min="4" max="6" width="4.625" customWidth="1"/>
    <col min="7" max="7" width="26.625" customWidth="1"/>
    <col min="8" max="9" width="6.5" customWidth="1"/>
    <col min="10" max="10" width="8.625" customWidth="1"/>
    <col min="11" max="12" width="4.625" customWidth="1"/>
    <col min="13" max="13" width="8.625" customWidth="1"/>
    <col min="14" max="14" width="26.5" customWidth="1"/>
    <col min="15" max="16" width="5.125" customWidth="1"/>
  </cols>
  <sheetData>
    <row r="1" spans="1:18" ht="28.5" customHeight="1">
      <c r="A1" s="64" t="s">
        <v>272</v>
      </c>
      <c r="C1" s="64"/>
      <c r="D1" s="64"/>
      <c r="E1" s="64"/>
      <c r="F1" s="64"/>
      <c r="G1" s="64"/>
      <c r="H1" s="64"/>
      <c r="I1" s="64"/>
      <c r="J1" s="64"/>
      <c r="K1" s="64"/>
      <c r="L1" s="64"/>
      <c r="M1" s="64"/>
      <c r="N1" s="64"/>
      <c r="O1" s="64"/>
      <c r="P1" s="64"/>
    </row>
    <row r="2" spans="1:18" ht="9" customHeight="1">
      <c r="B2" s="64"/>
      <c r="C2" s="64"/>
      <c r="D2" s="64"/>
      <c r="E2" s="64"/>
      <c r="F2" s="64"/>
      <c r="G2" s="64"/>
      <c r="H2" s="64"/>
      <c r="I2" s="64"/>
      <c r="J2" s="64"/>
      <c r="K2" s="64"/>
      <c r="L2" s="64"/>
      <c r="M2" s="64"/>
      <c r="N2" s="64"/>
      <c r="O2" s="64"/>
      <c r="P2" s="64"/>
      <c r="Q2" s="64"/>
      <c r="R2" s="64"/>
    </row>
    <row r="3" spans="1:18" ht="18" customHeight="1">
      <c r="B3" s="595" t="s">
        <v>191</v>
      </c>
      <c r="C3" s="1261">
        <f>入力表!E63</f>
        <v>0</v>
      </c>
      <c r="D3" s="1261"/>
      <c r="E3" s="148" t="s">
        <v>20</v>
      </c>
      <c r="G3" s="21"/>
      <c r="H3" s="21"/>
      <c r="I3" s="21"/>
      <c r="J3" s="513"/>
      <c r="K3" s="21"/>
      <c r="L3" s="21"/>
      <c r="M3" s="9" t="s">
        <v>275</v>
      </c>
      <c r="N3" s="1257">
        <f>入力表!C53</f>
        <v>0</v>
      </c>
      <c r="O3" s="1257"/>
      <c r="P3" s="1257"/>
      <c r="Q3" s="21"/>
      <c r="R3" s="21"/>
    </row>
    <row r="4" spans="1:18" ht="18" customHeight="1">
      <c r="G4" s="1"/>
      <c r="M4" s="9" t="s">
        <v>31</v>
      </c>
      <c r="N4" s="1258">
        <f>入力表!G7</f>
        <v>0</v>
      </c>
      <c r="O4" s="1258"/>
      <c r="P4" s="1258"/>
    </row>
    <row r="5" spans="1:18" ht="9" customHeight="1">
      <c r="G5" s="1"/>
      <c r="M5" s="9"/>
      <c r="N5" s="10"/>
      <c r="O5" s="10"/>
      <c r="P5" s="10"/>
    </row>
    <row r="6" spans="1:18" ht="16.5" customHeight="1" thickBot="1">
      <c r="B6" s="202" t="s">
        <v>274</v>
      </c>
    </row>
    <row r="7" spans="1:18" s="1" customFormat="1" ht="27" customHeight="1" thickTop="1">
      <c r="A7" s="1132" t="s">
        <v>478</v>
      </c>
      <c r="B7" s="1147" t="s">
        <v>49</v>
      </c>
      <c r="C7" s="1137" t="s">
        <v>287</v>
      </c>
      <c r="D7" s="1135" t="s">
        <v>327</v>
      </c>
      <c r="E7" s="1256"/>
      <c r="F7" s="1136"/>
      <c r="G7" s="1149" t="s">
        <v>51</v>
      </c>
      <c r="H7" s="1259" t="s">
        <v>163</v>
      </c>
      <c r="I7" s="968"/>
      <c r="J7" s="594" t="s">
        <v>473</v>
      </c>
      <c r="K7" s="1256" t="s">
        <v>148</v>
      </c>
      <c r="L7" s="1256"/>
      <c r="M7" s="1256"/>
      <c r="N7" s="1260" t="s">
        <v>271</v>
      </c>
      <c r="O7" s="1135" t="s">
        <v>27</v>
      </c>
      <c r="P7" s="1141"/>
    </row>
    <row r="8" spans="1:18" s="1" customFormat="1" ht="40.5" customHeight="1" thickBot="1">
      <c r="A8" s="1133"/>
      <c r="B8" s="1148"/>
      <c r="C8" s="1138"/>
      <c r="D8" s="220" t="s">
        <v>159</v>
      </c>
      <c r="E8" s="221" t="s">
        <v>160</v>
      </c>
      <c r="F8" s="222" t="s">
        <v>161</v>
      </c>
      <c r="G8" s="1138"/>
      <c r="H8" s="217" t="s">
        <v>494</v>
      </c>
      <c r="I8" s="215" t="s">
        <v>301</v>
      </c>
      <c r="J8" s="567" t="s">
        <v>493</v>
      </c>
      <c r="K8" s="1262" t="s">
        <v>496</v>
      </c>
      <c r="L8" s="1263"/>
      <c r="M8" s="205" t="s">
        <v>38</v>
      </c>
      <c r="N8" s="1140"/>
      <c r="O8" s="226" t="s">
        <v>10</v>
      </c>
      <c r="P8" s="218" t="s">
        <v>38</v>
      </c>
    </row>
    <row r="9" spans="1:18" s="1" customFormat="1" ht="23.25" thickTop="1">
      <c r="A9" s="211"/>
      <c r="B9" s="519" t="s">
        <v>407</v>
      </c>
      <c r="C9" s="514">
        <v>40</v>
      </c>
      <c r="D9" s="515" t="s">
        <v>384</v>
      </c>
      <c r="E9" s="516"/>
      <c r="F9" s="517"/>
      <c r="G9" s="514" t="s">
        <v>158</v>
      </c>
      <c r="H9" s="518" t="s">
        <v>151</v>
      </c>
      <c r="I9" s="563" t="s">
        <v>152</v>
      </c>
      <c r="J9" s="564" t="s">
        <v>474</v>
      </c>
      <c r="K9" s="1266" t="s">
        <v>149</v>
      </c>
      <c r="L9" s="1267"/>
      <c r="M9" s="519"/>
      <c r="N9" s="725" t="s">
        <v>518</v>
      </c>
      <c r="O9" s="520" t="s">
        <v>386</v>
      </c>
      <c r="P9" s="521"/>
      <c r="Q9" s="440"/>
    </row>
    <row r="10" spans="1:18" s="1" customFormat="1" ht="27">
      <c r="A10" s="569"/>
      <c r="B10" s="525" t="s">
        <v>387</v>
      </c>
      <c r="C10" s="522">
        <v>56</v>
      </c>
      <c r="D10" s="523"/>
      <c r="E10" s="524"/>
      <c r="F10" s="525" t="s">
        <v>388</v>
      </c>
      <c r="G10" s="522" t="s">
        <v>389</v>
      </c>
      <c r="H10" s="526" t="s">
        <v>390</v>
      </c>
      <c r="I10" s="560" t="s">
        <v>391</v>
      </c>
      <c r="J10" s="565" t="s">
        <v>475</v>
      </c>
      <c r="K10" s="1268" t="s">
        <v>474</v>
      </c>
      <c r="L10" s="1269"/>
      <c r="M10" s="528"/>
      <c r="N10" s="721" t="s">
        <v>519</v>
      </c>
      <c r="O10" s="529"/>
      <c r="P10" s="530" t="s">
        <v>392</v>
      </c>
      <c r="Q10" s="440"/>
    </row>
    <row r="11" spans="1:18" s="1" customFormat="1" ht="26.25" customHeight="1">
      <c r="A11" s="569"/>
      <c r="B11" s="525" t="s">
        <v>400</v>
      </c>
      <c r="C11" s="522">
        <v>28</v>
      </c>
      <c r="D11" s="523" t="s">
        <v>149</v>
      </c>
      <c r="E11" s="524"/>
      <c r="F11" s="525"/>
      <c r="G11" s="522" t="s">
        <v>389</v>
      </c>
      <c r="H11" s="526" t="s">
        <v>395</v>
      </c>
      <c r="I11" s="560" t="s">
        <v>395</v>
      </c>
      <c r="J11" s="565" t="s">
        <v>517</v>
      </c>
      <c r="K11" s="1268"/>
      <c r="L11" s="1269"/>
      <c r="M11" s="528" t="s">
        <v>516</v>
      </c>
      <c r="N11" s="726" t="s">
        <v>520</v>
      </c>
      <c r="O11" s="529" t="s">
        <v>401</v>
      </c>
      <c r="P11" s="530"/>
      <c r="Q11" s="440"/>
    </row>
    <row r="12" spans="1:18" s="1" customFormat="1" ht="26.25" customHeight="1" thickBot="1">
      <c r="A12" s="571"/>
      <c r="B12" s="534" t="s">
        <v>393</v>
      </c>
      <c r="C12" s="531">
        <v>38</v>
      </c>
      <c r="D12" s="532" t="s">
        <v>149</v>
      </c>
      <c r="E12" s="533"/>
      <c r="F12" s="534"/>
      <c r="G12" s="531" t="s">
        <v>394</v>
      </c>
      <c r="H12" s="535" t="s">
        <v>395</v>
      </c>
      <c r="I12" s="561" t="s">
        <v>396</v>
      </c>
      <c r="J12" s="566"/>
      <c r="K12" s="1270"/>
      <c r="L12" s="1271"/>
      <c r="M12" s="536" t="s">
        <v>385</v>
      </c>
      <c r="N12" s="727" t="s">
        <v>397</v>
      </c>
      <c r="O12" s="537" t="s">
        <v>398</v>
      </c>
      <c r="P12" s="538"/>
      <c r="Q12" s="440"/>
    </row>
    <row r="13" spans="1:18" s="245" customFormat="1" ht="33.75" customHeight="1" thickTop="1">
      <c r="A13" s="592">
        <v>1</v>
      </c>
      <c r="B13" s="662"/>
      <c r="C13" s="236"/>
      <c r="D13" s="667"/>
      <c r="E13" s="675"/>
      <c r="F13" s="362"/>
      <c r="G13" s="237"/>
      <c r="H13" s="361"/>
      <c r="I13" s="362"/>
      <c r="J13" s="562"/>
      <c r="K13" s="1272"/>
      <c r="L13" s="1273"/>
      <c r="M13" s="362"/>
      <c r="N13" s="237"/>
      <c r="O13" s="361"/>
      <c r="P13" s="677"/>
    </row>
    <row r="14" spans="1:18" s="245" customFormat="1" ht="33.75" customHeight="1">
      <c r="A14" s="586">
        <v>2</v>
      </c>
      <c r="B14" s="663"/>
      <c r="C14" s="238"/>
      <c r="D14" s="665"/>
      <c r="E14" s="271"/>
      <c r="F14" s="268"/>
      <c r="G14" s="239"/>
      <c r="H14" s="240"/>
      <c r="I14" s="238"/>
      <c r="J14" s="270"/>
      <c r="K14" s="1274"/>
      <c r="L14" s="1275"/>
      <c r="M14" s="268"/>
      <c r="N14" s="239"/>
      <c r="O14" s="267"/>
      <c r="P14" s="272"/>
    </row>
    <row r="15" spans="1:18" s="245" customFormat="1" ht="33.75" customHeight="1">
      <c r="A15" s="586">
        <v>3</v>
      </c>
      <c r="B15" s="663"/>
      <c r="C15" s="238"/>
      <c r="D15" s="665"/>
      <c r="E15" s="271"/>
      <c r="F15" s="268"/>
      <c r="G15" s="239"/>
      <c r="H15" s="240"/>
      <c r="I15" s="238"/>
      <c r="J15" s="270"/>
      <c r="K15" s="1274"/>
      <c r="L15" s="1275"/>
      <c r="M15" s="268"/>
      <c r="N15" s="239"/>
      <c r="O15" s="267"/>
      <c r="P15" s="272"/>
    </row>
    <row r="16" spans="1:18" s="245" customFormat="1" ht="33.75" customHeight="1">
      <c r="A16" s="586">
        <v>4</v>
      </c>
      <c r="B16" s="663"/>
      <c r="C16" s="238"/>
      <c r="D16" s="665"/>
      <c r="E16" s="271"/>
      <c r="F16" s="268"/>
      <c r="G16" s="239"/>
      <c r="H16" s="240"/>
      <c r="I16" s="238"/>
      <c r="J16" s="270"/>
      <c r="K16" s="1274"/>
      <c r="L16" s="1275"/>
      <c r="M16" s="268"/>
      <c r="N16" s="239"/>
      <c r="O16" s="267"/>
      <c r="P16" s="272"/>
    </row>
    <row r="17" spans="1:16" s="245" customFormat="1" ht="33.75" customHeight="1">
      <c r="A17" s="586">
        <v>5</v>
      </c>
      <c r="B17" s="268"/>
      <c r="C17" s="238"/>
      <c r="D17" s="665"/>
      <c r="E17" s="271"/>
      <c r="F17" s="268"/>
      <c r="G17" s="239"/>
      <c r="H17" s="240"/>
      <c r="I17" s="238"/>
      <c r="J17" s="270"/>
      <c r="K17" s="1274"/>
      <c r="L17" s="1275"/>
      <c r="M17" s="268"/>
      <c r="N17" s="239"/>
      <c r="O17" s="267"/>
      <c r="P17" s="272"/>
    </row>
    <row r="18" spans="1:16" s="245" customFormat="1" ht="33.75" customHeight="1">
      <c r="A18" s="586">
        <v>6</v>
      </c>
      <c r="B18" s="268"/>
      <c r="C18" s="238"/>
      <c r="D18" s="665"/>
      <c r="E18" s="271"/>
      <c r="F18" s="268"/>
      <c r="G18" s="239"/>
      <c r="H18" s="240"/>
      <c r="I18" s="238"/>
      <c r="J18" s="270"/>
      <c r="K18" s="1274"/>
      <c r="L18" s="1275"/>
      <c r="M18" s="268"/>
      <c r="N18" s="239"/>
      <c r="O18" s="267"/>
      <c r="P18" s="272"/>
    </row>
    <row r="19" spans="1:16" s="245" customFormat="1" ht="33.75" customHeight="1">
      <c r="A19" s="586">
        <v>7</v>
      </c>
      <c r="B19" s="268"/>
      <c r="C19" s="238"/>
      <c r="D19" s="665"/>
      <c r="E19" s="271"/>
      <c r="F19" s="268"/>
      <c r="G19" s="239"/>
      <c r="H19" s="240"/>
      <c r="I19" s="238"/>
      <c r="J19" s="270"/>
      <c r="K19" s="1274"/>
      <c r="L19" s="1275"/>
      <c r="M19" s="268"/>
      <c r="N19" s="239"/>
      <c r="O19" s="267"/>
      <c r="P19" s="272"/>
    </row>
    <row r="20" spans="1:16" s="245" customFormat="1" ht="33.75" customHeight="1">
      <c r="A20" s="586">
        <v>8</v>
      </c>
      <c r="B20" s="268"/>
      <c r="C20" s="238"/>
      <c r="D20" s="665"/>
      <c r="E20" s="271"/>
      <c r="F20" s="268"/>
      <c r="G20" s="239"/>
      <c r="H20" s="240"/>
      <c r="I20" s="238"/>
      <c r="J20" s="270"/>
      <c r="K20" s="1274"/>
      <c r="L20" s="1275"/>
      <c r="M20" s="268"/>
      <c r="N20" s="239"/>
      <c r="O20" s="267"/>
      <c r="P20" s="272"/>
    </row>
    <row r="21" spans="1:16" s="245" customFormat="1" ht="33.75" customHeight="1">
      <c r="A21" s="586">
        <v>9</v>
      </c>
      <c r="B21" s="664"/>
      <c r="C21" s="643"/>
      <c r="D21" s="647"/>
      <c r="E21" s="676"/>
      <c r="F21" s="664"/>
      <c r="G21" s="644"/>
      <c r="H21" s="645"/>
      <c r="I21" s="643"/>
      <c r="J21" s="646"/>
      <c r="K21" s="647"/>
      <c r="L21" s="648"/>
      <c r="M21" s="664"/>
      <c r="N21" s="644"/>
      <c r="O21" s="678"/>
      <c r="P21" s="679"/>
    </row>
    <row r="22" spans="1:16" s="245" customFormat="1" ht="33.75" customHeight="1" thickBot="1">
      <c r="A22" s="593">
        <v>10</v>
      </c>
      <c r="B22" s="274"/>
      <c r="C22" s="241"/>
      <c r="D22" s="666"/>
      <c r="E22" s="277"/>
      <c r="F22" s="274"/>
      <c r="G22" s="242"/>
      <c r="H22" s="243"/>
      <c r="I22" s="241"/>
      <c r="J22" s="276"/>
      <c r="K22" s="1276"/>
      <c r="L22" s="1277"/>
      <c r="M22" s="274"/>
      <c r="N22" s="242"/>
      <c r="O22" s="273"/>
      <c r="P22" s="278"/>
    </row>
    <row r="23" spans="1:16" s="28" customFormat="1" ht="24.75" customHeight="1" thickTop="1" thickBot="1">
      <c r="A23" s="572"/>
      <c r="B23" s="570" t="s">
        <v>477</v>
      </c>
      <c r="C23" s="235">
        <f>COUNTIF(B13:B22,"*")</f>
        <v>0</v>
      </c>
      <c r="D23" s="209" t="s">
        <v>20</v>
      </c>
      <c r="E23" s="209"/>
      <c r="F23" s="209"/>
      <c r="G23" s="210"/>
      <c r="H23" s="1264" t="s">
        <v>490</v>
      </c>
      <c r="I23" s="1265"/>
      <c r="J23" s="581">
        <f>COUNTIF(J13:J22,"○")+COUNTIF(J13:J22,"△")</f>
        <v>0</v>
      </c>
      <c r="K23" s="580" t="s">
        <v>491</v>
      </c>
      <c r="L23" s="210"/>
      <c r="M23" s="210"/>
      <c r="N23" s="209"/>
      <c r="O23" s="209"/>
      <c r="P23" s="219"/>
    </row>
    <row r="24" spans="1:16" ht="9" customHeight="1" thickTop="1">
      <c r="B24" s="199"/>
      <c r="D24" s="200"/>
      <c r="E24" s="200"/>
      <c r="F24" s="200"/>
      <c r="G24" s="200"/>
    </row>
    <row r="25" spans="1:16">
      <c r="C25" s="232" t="str">
        <f>IF(C23=C3,"","＜ERROR＞就職担当者数が一致していません！")</f>
        <v/>
      </c>
    </row>
  </sheetData>
  <sheetProtection formatCells="0" formatColumns="0" formatRows="0" insertRows="0" deleteRows="0"/>
  <mergeCells count="27">
    <mergeCell ref="K19:L19"/>
    <mergeCell ref="K20:L20"/>
    <mergeCell ref="K22:L22"/>
    <mergeCell ref="K14:L14"/>
    <mergeCell ref="K15:L15"/>
    <mergeCell ref="K16:L16"/>
    <mergeCell ref="K17:L17"/>
    <mergeCell ref="K18:L18"/>
    <mergeCell ref="K9:L9"/>
    <mergeCell ref="K10:L10"/>
    <mergeCell ref="K11:L11"/>
    <mergeCell ref="K12:L12"/>
    <mergeCell ref="K13:L13"/>
    <mergeCell ref="A7:A8"/>
    <mergeCell ref="B7:B8"/>
    <mergeCell ref="D7:F7"/>
    <mergeCell ref="G7:G8"/>
    <mergeCell ref="H23:I23"/>
    <mergeCell ref="K7:M7"/>
    <mergeCell ref="C7:C8"/>
    <mergeCell ref="N3:P3"/>
    <mergeCell ref="N4:P4"/>
    <mergeCell ref="O7:P7"/>
    <mergeCell ref="H7:I7"/>
    <mergeCell ref="N7:N8"/>
    <mergeCell ref="C3:D3"/>
    <mergeCell ref="K8:L8"/>
  </mergeCells>
  <phoneticPr fontId="2"/>
  <dataValidations count="2">
    <dataValidation type="list" allowBlank="1" showInputMessage="1" showErrorMessage="1" sqref="J13:J22">
      <formula1>"○,△"</formula1>
    </dataValidation>
    <dataValidation type="list" allowBlank="1" showInputMessage="1" showErrorMessage="1" sqref="D13:F22 K13:M22 O13:P22">
      <formula1>"○"</formula1>
    </dataValidation>
  </dataValidations>
  <printOptions horizontalCentered="1"/>
  <pageMargins left="0.39370078740157483" right="0.39370078740157483" top="0.78740157480314965" bottom="0.19685039370078741" header="0.39370078740157483" footer="0.31496062992125984"/>
  <pageSetup paperSize="9" scale="91" orientation="landscape" r:id="rId1"/>
  <headerFooter alignWithMargins="0">
    <oddHeader>&amp;R&amp;10&amp;F</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22</vt:i4>
      </vt:variant>
    </vt:vector>
  </HeadingPairs>
  <TitlesOfParts>
    <vt:vector size="35" baseType="lpstr">
      <vt:lpstr>入力表</vt:lpstr>
      <vt:lpstr>１契約者及び訓練規模等</vt:lpstr>
      <vt:lpstr>２委託実績</vt:lpstr>
      <vt:lpstr>３訓練実施施設の概要</vt:lpstr>
      <vt:lpstr>４訓練の概要</vt:lpstr>
      <vt:lpstr>５講師名簿</vt:lpstr>
      <vt:lpstr>６カリキュラム</vt:lpstr>
      <vt:lpstr>７就職支援の概要・カリキュラム</vt:lpstr>
      <vt:lpstr>８就職担当名簿</vt:lpstr>
      <vt:lpstr>９月別カリキュラム(9月)</vt:lpstr>
      <vt:lpstr>９月別カリキュラム(12月)</vt:lpstr>
      <vt:lpstr>１０テキスト内訳</vt:lpstr>
      <vt:lpstr>１１提出物一覧</vt:lpstr>
      <vt:lpstr>'１０テキスト内訳'!Print_Area</vt:lpstr>
      <vt:lpstr>'１契約者及び訓練規模等'!Print_Area</vt:lpstr>
      <vt:lpstr>'２委託実績'!Print_Area</vt:lpstr>
      <vt:lpstr>'３訓練実施施設の概要'!Print_Area</vt:lpstr>
      <vt:lpstr>'４訓練の概要'!Print_Area</vt:lpstr>
      <vt:lpstr>'５講師名簿'!Print_Area</vt:lpstr>
      <vt:lpstr>'６カリキュラム'!Print_Area</vt:lpstr>
      <vt:lpstr>'７就職支援の概要・カリキュラム'!Print_Area</vt:lpstr>
      <vt:lpstr>'８就職担当名簿'!Print_Area</vt:lpstr>
      <vt:lpstr>'９月別カリキュラム(12月)'!Print_Area</vt:lpstr>
      <vt:lpstr>'９月別カリキュラム(9月)'!Print_Area</vt:lpstr>
      <vt:lpstr>入力表!Print_Area</vt:lpstr>
      <vt:lpstr>'１契約者及び訓練規模等'!Print_Titles</vt:lpstr>
      <vt:lpstr>'３訓練実施施設の概要'!Print_Titles</vt:lpstr>
      <vt:lpstr>'６カリキュラム'!Print_Titles</vt:lpstr>
      <vt:lpstr>学科時間</vt:lpstr>
      <vt:lpstr>学科時間計</vt:lpstr>
      <vt:lpstr>実技時間</vt:lpstr>
      <vt:lpstr>実技時間計</vt:lpstr>
      <vt:lpstr>実訓練時間</vt:lpstr>
      <vt:lpstr>就職支援時間</vt:lpstr>
      <vt:lpstr>総訓練時間</vt:lpstr>
    </vt:vector>
  </TitlesOfParts>
  <Company>東京都</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TAIMSuser</dc:creator>
  <cp:lastModifiedBy>東京都</cp:lastModifiedBy>
  <cp:lastPrinted>2016-12-08T02:00:12Z</cp:lastPrinted>
  <dcterms:created xsi:type="dcterms:W3CDTF">2002-03-05T01:29:04Z</dcterms:created>
  <dcterms:modified xsi:type="dcterms:W3CDTF">2017-12-07T07:37:56Z</dcterms:modified>
</cp:coreProperties>
</file>