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55" yWindow="540" windowWidth="11505" windowHeight="6960" tabRatio="908"/>
  </bookViews>
  <sheets>
    <sheet name="入力表" sheetId="19" r:id="rId1"/>
    <sheet name="１契約者及び訓練規模等" sheetId="25" r:id="rId2"/>
    <sheet name="２委託実績" sheetId="5" r:id="rId3"/>
    <sheet name="３訓練実施施設の概要" sheetId="1" r:id="rId4"/>
    <sheet name="４訓練の概要" sheetId="4" r:id="rId5"/>
    <sheet name="５講師名簿" sheetId="15" r:id="rId6"/>
    <sheet name="６カリキュラム" sheetId="20" r:id="rId7"/>
    <sheet name="７就職支援の概要・カリキュラム" sheetId="16" r:id="rId8"/>
    <sheet name="８就職担当名簿" sheetId="21" r:id="rId9"/>
    <sheet name="９月別カリキュラム(9月)" sheetId="66" r:id="rId10"/>
    <sheet name="９月別カリキュラム(12月)" sheetId="67" r:id="rId11"/>
    <sheet name="１０テキスト内訳" sheetId="14" r:id="rId12"/>
    <sheet name="１１提出物一覧" sheetId="27" r:id="rId13"/>
  </sheets>
  <externalReferences>
    <externalReference r:id="rId14"/>
  </externalReferences>
  <definedNames>
    <definedName name="_xlnm.Print_Area" localSheetId="11">'１０テキスト内訳'!$A$1:$D$29</definedName>
    <definedName name="_xlnm.Print_Area" localSheetId="1">'１契約者及び訓練規模等'!$A$1:$O$30</definedName>
    <definedName name="_xlnm.Print_Area" localSheetId="2">'２委託実績'!$A$1:$J$34</definedName>
    <definedName name="_xlnm.Print_Area" localSheetId="3">'３訓練実施施設の概要'!$A$1:$I$51</definedName>
    <definedName name="_xlnm.Print_Area" localSheetId="4">'４訓練の概要'!$A$1:$M$16</definedName>
    <definedName name="_xlnm.Print_Area" localSheetId="5">'５講師名簿'!$B$1:$R$38</definedName>
    <definedName name="_xlnm.Print_Area" localSheetId="6">'６カリキュラム'!$A$1:$J$72</definedName>
    <definedName name="_xlnm.Print_Area" localSheetId="7">'７就職支援の概要・カリキュラム'!$A$1:$I$41</definedName>
    <definedName name="_xlnm.Print_Area" localSheetId="8">'８就職担当名簿'!$A$1:$P$23</definedName>
    <definedName name="_xlnm.Print_Area" localSheetId="10">'９月別カリキュラム(12月)'!$A$1:$N$48</definedName>
    <definedName name="_xlnm.Print_Area" localSheetId="9">'９月別カリキュラム(9月)'!$A$1:$N$48</definedName>
    <definedName name="_xlnm.Print_Area" localSheetId="0">入力表!$A$1:$Z$66</definedName>
    <definedName name="_xlnm.Print_Titles" localSheetId="1">'１契約者及び訓練規模等'!$3:$4</definedName>
    <definedName name="_xlnm.Print_Titles" localSheetId="3">'３訓練実施施設の概要'!$1:$2</definedName>
    <definedName name="_xlnm.Print_Titles" localSheetId="6">'６カリキュラム'!$6:$9</definedName>
    <definedName name="学科時間" localSheetId="10">[1]入力表!$D$13</definedName>
    <definedName name="学科時間" localSheetId="9">[1]入力表!$D$13</definedName>
    <definedName name="学科時間">入力表!$E$13</definedName>
    <definedName name="学科時間計" localSheetId="10">[1]入力表!$D$13</definedName>
    <definedName name="学科時間計" localSheetId="9">[1]入力表!$D$13</definedName>
    <definedName name="学科時間計">入力表!$E$13</definedName>
    <definedName name="実技時間" localSheetId="10">[1]入力表!$E$13</definedName>
    <definedName name="実技時間" localSheetId="9">[1]入力表!$E$13</definedName>
    <definedName name="実技時間">入力表!$F$13</definedName>
    <definedName name="実技時間計" localSheetId="10">[1]入力表!$E$13</definedName>
    <definedName name="実技時間計" localSheetId="9">[1]入力表!$E$13</definedName>
    <definedName name="実技時間計">入力表!$F$13</definedName>
    <definedName name="実訓練時間">入力表!$D$13</definedName>
    <definedName name="就職支援時間" localSheetId="10">[1]入力表!$F$13</definedName>
    <definedName name="就職支援時間" localSheetId="9">[1]入力表!$F$13</definedName>
    <definedName name="就職支援時間">入力表!$G$13</definedName>
    <definedName name="総訓練時間">入力表!$D$13</definedName>
  </definedNames>
  <calcPr calcId="145621"/>
</workbook>
</file>

<file path=xl/calcChain.xml><?xml version="1.0" encoding="utf-8"?>
<calcChain xmlns="http://schemas.openxmlformats.org/spreadsheetml/2006/main">
  <c r="K43" i="67" l="1"/>
  <c r="K43" i="66"/>
  <c r="C43" i="66" l="1"/>
  <c r="A14" i="66"/>
  <c r="B14" i="66" s="1"/>
  <c r="G43" i="66" l="1"/>
  <c r="K21" i="25" l="1"/>
  <c r="E21" i="25"/>
  <c r="E20" i="25" s="1"/>
  <c r="H51" i="1" l="1"/>
  <c r="F51" i="1"/>
  <c r="D51" i="1"/>
  <c r="D47" i="1"/>
  <c r="D46" i="1"/>
  <c r="D48" i="1"/>
  <c r="D45" i="1"/>
  <c r="G45" i="1"/>
  <c r="G44" i="1"/>
  <c r="D44" i="1"/>
  <c r="D43" i="1"/>
  <c r="I42" i="1"/>
  <c r="I41" i="1"/>
  <c r="H41" i="1"/>
  <c r="I38" i="1"/>
  <c r="I37" i="1"/>
  <c r="H37" i="1"/>
  <c r="G42" i="1"/>
  <c r="D42" i="1"/>
  <c r="G41" i="1"/>
  <c r="D41" i="1"/>
  <c r="G39" i="1"/>
  <c r="D39" i="1"/>
  <c r="G38" i="1"/>
  <c r="D38" i="1"/>
  <c r="G37" i="1"/>
  <c r="D37" i="1"/>
  <c r="G35" i="1"/>
  <c r="D35" i="1"/>
  <c r="D20" i="1" l="1"/>
  <c r="I18" i="1"/>
  <c r="I19" i="1"/>
  <c r="H18" i="1"/>
  <c r="G19" i="1"/>
  <c r="G18" i="1"/>
  <c r="D19" i="1"/>
  <c r="D18" i="1"/>
  <c r="G16" i="1"/>
  <c r="D16" i="1"/>
  <c r="H11" i="1"/>
  <c r="J1" i="19" l="1"/>
  <c r="I1" i="19"/>
  <c r="E63" i="19" l="1"/>
  <c r="M46" i="67" l="1"/>
  <c r="M45" i="67"/>
  <c r="M44" i="67"/>
  <c r="K47" i="67"/>
  <c r="G47" i="67"/>
  <c r="G43" i="67"/>
  <c r="C47" i="67"/>
  <c r="C43" i="67"/>
  <c r="M43" i="67" s="1"/>
  <c r="M46" i="66"/>
  <c r="M45" i="66"/>
  <c r="M44" i="66"/>
  <c r="K47" i="66"/>
  <c r="G47" i="66"/>
  <c r="C47" i="66"/>
  <c r="M47" i="66" s="1"/>
  <c r="J23" i="21"/>
  <c r="I33" i="16"/>
  <c r="J38" i="20"/>
  <c r="J67" i="20"/>
  <c r="I53" i="19"/>
  <c r="F53" i="19"/>
  <c r="J68" i="20" l="1"/>
  <c r="M43" i="66"/>
  <c r="L7" i="67"/>
  <c r="L6" i="67"/>
  <c r="L5" i="67"/>
  <c r="K4" i="67"/>
  <c r="K3" i="67"/>
  <c r="L7" i="66"/>
  <c r="L6" i="66"/>
  <c r="L5" i="66"/>
  <c r="K4" i="66"/>
  <c r="K3" i="66"/>
  <c r="K50" i="67" l="1"/>
  <c r="A11" i="67"/>
  <c r="B12" i="67"/>
  <c r="A13" i="67"/>
  <c r="K49" i="67"/>
  <c r="M47" i="67"/>
  <c r="M48" i="67"/>
  <c r="C49" i="67"/>
  <c r="D49" i="67"/>
  <c r="H49" i="67"/>
  <c r="L49" i="67"/>
  <c r="C50" i="67"/>
  <c r="K50" i="66"/>
  <c r="A11" i="66"/>
  <c r="B12" i="66"/>
  <c r="A13" i="66"/>
  <c r="B13" i="66" s="1"/>
  <c r="G50" i="66"/>
  <c r="M48" i="66"/>
  <c r="C49" i="66"/>
  <c r="D49" i="66"/>
  <c r="H49" i="66"/>
  <c r="K49" i="66"/>
  <c r="L49" i="66"/>
  <c r="C50" i="66" l="1"/>
  <c r="G50" i="67"/>
  <c r="G49" i="67"/>
  <c r="G49" i="66"/>
  <c r="B13" i="67"/>
  <c r="A14" i="67"/>
  <c r="E8" i="16"/>
  <c r="B14" i="67" l="1"/>
  <c r="A15" i="67"/>
  <c r="A15" i="66"/>
  <c r="C23" i="21"/>
  <c r="G28" i="25"/>
  <c r="J27" i="25"/>
  <c r="G27" i="25"/>
  <c r="B15" i="66" l="1"/>
  <c r="A16" i="66"/>
  <c r="B15" i="67"/>
  <c r="A16" i="67"/>
  <c r="G7" i="16"/>
  <c r="D30" i="25"/>
  <c r="F30" i="25"/>
  <c r="B16" i="67" l="1"/>
  <c r="A17" i="67"/>
  <c r="A17" i="66"/>
  <c r="B16" i="66"/>
  <c r="B17" i="66" l="1"/>
  <c r="A18" i="66"/>
  <c r="B17" i="67"/>
  <c r="A18" i="67"/>
  <c r="B18" i="66" l="1"/>
  <c r="A19" i="66"/>
  <c r="B18" i="67"/>
  <c r="A19" i="67"/>
  <c r="N36" i="19"/>
  <c r="B19" i="67" l="1"/>
  <c r="A20" i="67"/>
  <c r="B19" i="66"/>
  <c r="A20" i="66"/>
  <c r="I15" i="1"/>
  <c r="G15" i="1"/>
  <c r="I14" i="1"/>
  <c r="H14" i="1"/>
  <c r="G14" i="1"/>
  <c r="G6" i="16"/>
  <c r="D6" i="16"/>
  <c r="D7" i="16"/>
  <c r="E3" i="15"/>
  <c r="D40" i="1"/>
  <c r="G36" i="19"/>
  <c r="D36" i="1" s="1"/>
  <c r="D17" i="1"/>
  <c r="D13" i="1"/>
  <c r="D13" i="19"/>
  <c r="C22" i="25" s="1"/>
  <c r="V1" i="19"/>
  <c r="U1" i="19"/>
  <c r="S1" i="19"/>
  <c r="D9" i="4"/>
  <c r="C23" i="25"/>
  <c r="M22" i="25"/>
  <c r="I22" i="25"/>
  <c r="C7" i="25"/>
  <c r="C8" i="25"/>
  <c r="J33" i="5"/>
  <c r="H8" i="4"/>
  <c r="H7" i="4"/>
  <c r="D8" i="4"/>
  <c r="C4" i="4"/>
  <c r="F3" i="5"/>
  <c r="L8" i="4"/>
  <c r="D21" i="15"/>
  <c r="C29" i="25"/>
  <c r="E26" i="25"/>
  <c r="K29" i="25"/>
  <c r="C22" i="14"/>
  <c r="D16" i="16"/>
  <c r="H8" i="20"/>
  <c r="B74" i="20" s="1"/>
  <c r="F8" i="20"/>
  <c r="H9" i="16"/>
  <c r="F9" i="16"/>
  <c r="D9" i="16"/>
  <c r="H50" i="1"/>
  <c r="F50" i="1"/>
  <c r="D50" i="1"/>
  <c r="H49" i="1"/>
  <c r="F49" i="1"/>
  <c r="D49" i="1"/>
  <c r="I3" i="25"/>
  <c r="I3" i="5"/>
  <c r="C5" i="25"/>
  <c r="C6" i="25"/>
  <c r="C9" i="25"/>
  <c r="C10" i="25"/>
  <c r="C11" i="25"/>
  <c r="C12" i="25"/>
  <c r="E13" i="25"/>
  <c r="E14" i="25"/>
  <c r="E15" i="25"/>
  <c r="E16" i="25"/>
  <c r="E24" i="25"/>
  <c r="I24" i="25"/>
  <c r="M24" i="25"/>
  <c r="E25" i="25"/>
  <c r="K25" i="25"/>
  <c r="H11" i="16"/>
  <c r="F11" i="16"/>
  <c r="D11" i="16"/>
  <c r="B4" i="14"/>
  <c r="B3" i="14"/>
  <c r="N4" i="21"/>
  <c r="N3" i="21"/>
  <c r="P4" i="15"/>
  <c r="P3" i="15"/>
  <c r="C10" i="16"/>
  <c r="H8" i="16"/>
  <c r="C4" i="16"/>
  <c r="D3" i="16"/>
  <c r="D4" i="20"/>
  <c r="E3" i="20"/>
  <c r="K11" i="4"/>
  <c r="D11" i="4"/>
  <c r="K10" i="4"/>
  <c r="D10" i="4"/>
  <c r="K9" i="4"/>
  <c r="L7" i="4"/>
  <c r="C6" i="4"/>
  <c r="E5" i="4"/>
  <c r="D3" i="4"/>
  <c r="G34" i="1"/>
  <c r="D34" i="1"/>
  <c r="C33" i="1"/>
  <c r="C32" i="1"/>
  <c r="C31" i="1"/>
  <c r="C30" i="1"/>
  <c r="C29" i="1"/>
  <c r="H28" i="1"/>
  <c r="F28" i="1"/>
  <c r="D28" i="1"/>
  <c r="H27" i="1"/>
  <c r="F27" i="1"/>
  <c r="D27" i="1"/>
  <c r="H26" i="1"/>
  <c r="F26" i="1"/>
  <c r="D26" i="1"/>
  <c r="D25" i="1"/>
  <c r="D24" i="1"/>
  <c r="D23" i="1"/>
  <c r="G22" i="1"/>
  <c r="D22" i="1"/>
  <c r="G21" i="1"/>
  <c r="D21" i="1"/>
  <c r="D15" i="1"/>
  <c r="D14" i="1"/>
  <c r="G12" i="1"/>
  <c r="D12" i="1"/>
  <c r="C11" i="1"/>
  <c r="G10" i="1"/>
  <c r="D10" i="1"/>
  <c r="C9" i="1"/>
  <c r="C7" i="1"/>
  <c r="C6" i="1"/>
  <c r="C8" i="1"/>
  <c r="C5" i="1"/>
  <c r="C4" i="1"/>
  <c r="C3" i="1"/>
  <c r="J71" i="20"/>
  <c r="D7" i="4"/>
  <c r="B73" i="20" l="1"/>
  <c r="D7" i="20"/>
  <c r="E22" i="15"/>
  <c r="A21" i="67"/>
  <c r="B20" i="67"/>
  <c r="A21" i="66"/>
  <c r="B20" i="66"/>
  <c r="C3" i="21"/>
  <c r="C25" i="21" s="1"/>
  <c r="C23" i="14"/>
  <c r="C24" i="14"/>
  <c r="B35" i="16"/>
  <c r="B21" i="66" l="1"/>
  <c r="A22" i="66"/>
  <c r="B21" i="67"/>
  <c r="A22" i="67"/>
  <c r="B22" i="67" l="1"/>
  <c r="A23" i="67"/>
  <c r="B22" i="66"/>
  <c r="A23" i="66"/>
  <c r="B23" i="67" l="1"/>
  <c r="A24" i="67"/>
  <c r="B23" i="66"/>
  <c r="A24" i="66"/>
  <c r="B24" i="66" l="1"/>
  <c r="A25" i="66"/>
  <c r="A25" i="67"/>
  <c r="B24" i="67"/>
  <c r="B25" i="67" l="1"/>
  <c r="A26" i="67"/>
  <c r="B25" i="66"/>
  <c r="A26" i="66"/>
  <c r="B26" i="66" l="1"/>
  <c r="A27" i="66"/>
  <c r="B26" i="67"/>
  <c r="A27" i="67"/>
  <c r="B27" i="67" l="1"/>
  <c r="A28" i="67"/>
  <c r="B27" i="66"/>
  <c r="A28" i="66"/>
  <c r="B28" i="66" l="1"/>
  <c r="A29" i="66"/>
  <c r="B28" i="67"/>
  <c r="A29" i="67"/>
  <c r="B29" i="67" l="1"/>
  <c r="A30" i="67"/>
  <c r="B29" i="66"/>
  <c r="A30" i="66"/>
  <c r="B30" i="66" l="1"/>
  <c r="A31" i="66"/>
  <c r="B30" i="67"/>
  <c r="A31" i="67"/>
  <c r="B31" i="66" l="1"/>
  <c r="A32" i="66"/>
  <c r="B31" i="67"/>
  <c r="A32" i="67"/>
  <c r="B32" i="66" l="1"/>
  <c r="A33" i="66"/>
  <c r="B32" i="67"/>
  <c r="A33" i="67"/>
  <c r="B33" i="67" l="1"/>
  <c r="A34" i="67"/>
  <c r="B33" i="66"/>
  <c r="A34" i="66"/>
  <c r="B34" i="66" l="1"/>
  <c r="A35" i="66"/>
  <c r="B34" i="67"/>
  <c r="A35" i="67"/>
  <c r="B35" i="67" l="1"/>
  <c r="A36" i="67"/>
  <c r="B35" i="66"/>
  <c r="A36" i="66"/>
  <c r="B36" i="66" l="1"/>
  <c r="A37" i="66"/>
  <c r="B36" i="67"/>
  <c r="A37" i="67"/>
  <c r="B37" i="66" l="1"/>
  <c r="A38" i="66"/>
  <c r="B37" i="67"/>
  <c r="A38" i="67"/>
  <c r="B38" i="66" l="1"/>
  <c r="A39" i="66"/>
  <c r="B38" i="67"/>
  <c r="A39" i="67"/>
  <c r="A40" i="67" s="1"/>
  <c r="A41" i="67" l="1"/>
  <c r="B40" i="67"/>
  <c r="B39" i="67"/>
  <c r="B39" i="66"/>
  <c r="A40" i="66"/>
  <c r="B41" i="67" l="1"/>
  <c r="A42" i="67"/>
  <c r="B40" i="66"/>
  <c r="A41" i="66"/>
  <c r="E12" i="66" s="1"/>
  <c r="E13" i="66" s="1"/>
  <c r="E14" i="66" s="1"/>
  <c r="B42" i="67" l="1"/>
  <c r="E12" i="67"/>
  <c r="E15" i="66"/>
  <c r="F14" i="66"/>
  <c r="B41" i="66"/>
  <c r="F12" i="67" l="1"/>
  <c r="E13" i="67"/>
  <c r="E16" i="66"/>
  <c r="F15" i="66"/>
  <c r="E11" i="67" l="1"/>
  <c r="E14" i="67"/>
  <c r="F13" i="67"/>
  <c r="E17" i="66"/>
  <c r="F16" i="66"/>
  <c r="F12" i="66"/>
  <c r="E15" i="67" l="1"/>
  <c r="F14" i="67"/>
  <c r="E18" i="66"/>
  <c r="F17" i="66"/>
  <c r="E11" i="66"/>
  <c r="F13" i="66"/>
  <c r="E16" i="67" l="1"/>
  <c r="F15" i="67"/>
  <c r="E19" i="66"/>
  <c r="F18" i="66"/>
  <c r="E17" i="67" l="1"/>
  <c r="F16" i="67"/>
  <c r="E20" i="66"/>
  <c r="F19" i="66"/>
  <c r="F17" i="67" l="1"/>
  <c r="E18" i="67"/>
  <c r="E21" i="66"/>
  <c r="F20" i="66"/>
  <c r="F18" i="67" l="1"/>
  <c r="E19" i="67"/>
  <c r="E22" i="66"/>
  <c r="F21" i="66"/>
  <c r="E20" i="67" l="1"/>
  <c r="F19" i="67"/>
  <c r="E23" i="66"/>
  <c r="F22" i="66"/>
  <c r="E21" i="67" l="1"/>
  <c r="F20" i="67"/>
  <c r="E24" i="66"/>
  <c r="F23" i="66"/>
  <c r="F21" i="67" l="1"/>
  <c r="E22" i="67"/>
  <c r="E25" i="66"/>
  <c r="F24" i="66"/>
  <c r="F22" i="67" l="1"/>
  <c r="E23" i="67"/>
  <c r="E26" i="66"/>
  <c r="F25" i="66"/>
  <c r="E24" i="67" l="1"/>
  <c r="F23" i="67"/>
  <c r="E27" i="66"/>
  <c r="F26" i="66"/>
  <c r="E25" i="67" l="1"/>
  <c r="F24" i="67"/>
  <c r="E28" i="66"/>
  <c r="F27" i="66"/>
  <c r="E26" i="67" l="1"/>
  <c r="F25" i="67"/>
  <c r="E29" i="66"/>
  <c r="F28" i="66"/>
  <c r="F26" i="67" l="1"/>
  <c r="E27" i="67"/>
  <c r="E30" i="66"/>
  <c r="F29" i="66"/>
  <c r="F27" i="67" l="1"/>
  <c r="E28" i="67"/>
  <c r="E31" i="66"/>
  <c r="F30" i="66"/>
  <c r="E29" i="67" l="1"/>
  <c r="F28" i="67"/>
  <c r="E32" i="66"/>
  <c r="F31" i="66"/>
  <c r="F29" i="67" l="1"/>
  <c r="E30" i="67"/>
  <c r="E33" i="66"/>
  <c r="F32" i="66"/>
  <c r="F30" i="67" l="1"/>
  <c r="E31" i="67"/>
  <c r="E34" i="66"/>
  <c r="F33" i="66"/>
  <c r="E32" i="67" l="1"/>
  <c r="F31" i="67"/>
  <c r="E35" i="66"/>
  <c r="F34" i="66"/>
  <c r="E33" i="67" l="1"/>
  <c r="F32" i="67"/>
  <c r="E36" i="66"/>
  <c r="F35" i="66"/>
  <c r="F33" i="67" l="1"/>
  <c r="E34" i="67"/>
  <c r="E37" i="66"/>
  <c r="F36" i="66"/>
  <c r="F34" i="67" l="1"/>
  <c r="E35" i="67"/>
  <c r="E38" i="66"/>
  <c r="F37" i="66"/>
  <c r="E36" i="67" l="1"/>
  <c r="F35" i="67"/>
  <c r="E39" i="66"/>
  <c r="F38" i="66"/>
  <c r="E37" i="67" l="1"/>
  <c r="F36" i="67"/>
  <c r="E40" i="66"/>
  <c r="F39" i="66"/>
  <c r="F37" i="67" l="1"/>
  <c r="E38" i="67"/>
  <c r="F40" i="66"/>
  <c r="E41" i="66"/>
  <c r="F38" i="67" l="1"/>
  <c r="E39" i="67"/>
  <c r="F41" i="66"/>
  <c r="E42" i="66"/>
  <c r="E40" i="67" l="1"/>
  <c r="F39" i="67"/>
  <c r="I12" i="66"/>
  <c r="F42" i="66"/>
  <c r="E41" i="67" l="1"/>
  <c r="F40" i="67"/>
  <c r="I13" i="66"/>
  <c r="J12" i="66"/>
  <c r="F41" i="67" l="1"/>
  <c r="E42" i="67"/>
  <c r="I14" i="66"/>
  <c r="J13" i="66"/>
  <c r="I11" i="66"/>
  <c r="F42" i="67" l="1"/>
  <c r="I12" i="67"/>
  <c r="J14" i="66"/>
  <c r="I15" i="66"/>
  <c r="I11" i="67" l="1"/>
  <c r="J12" i="67"/>
  <c r="I13" i="67"/>
  <c r="I16" i="66"/>
  <c r="J15" i="66"/>
  <c r="I14" i="67" l="1"/>
  <c r="J13" i="67"/>
  <c r="I17" i="66"/>
  <c r="J16" i="66"/>
  <c r="I15" i="67" l="1"/>
  <c r="J14" i="67"/>
  <c r="I18" i="66"/>
  <c r="J17" i="66"/>
  <c r="J15" i="67" l="1"/>
  <c r="I16" i="67"/>
  <c r="I19" i="66"/>
  <c r="J18" i="66"/>
  <c r="J16" i="67" l="1"/>
  <c r="I17" i="67"/>
  <c r="I20" i="66"/>
  <c r="J19" i="66"/>
  <c r="I18" i="67" l="1"/>
  <c r="J17" i="67"/>
  <c r="I21" i="66"/>
  <c r="J20" i="66"/>
  <c r="J18" i="67" l="1"/>
  <c r="I19" i="67"/>
  <c r="I22" i="66"/>
  <c r="J21" i="66"/>
  <c r="J19" i="67" l="1"/>
  <c r="I20" i="67"/>
  <c r="I23" i="66"/>
  <c r="J22" i="66"/>
  <c r="I21" i="67" l="1"/>
  <c r="J20" i="67"/>
  <c r="I24" i="66"/>
  <c r="J23" i="66"/>
  <c r="I22" i="67" l="1"/>
  <c r="J21" i="67"/>
  <c r="I25" i="66"/>
  <c r="J24" i="66"/>
  <c r="J22" i="67" l="1"/>
  <c r="I23" i="67"/>
  <c r="I26" i="66"/>
  <c r="J25" i="66"/>
  <c r="J23" i="67" l="1"/>
  <c r="I24" i="67"/>
  <c r="I27" i="66"/>
  <c r="J26" i="66"/>
  <c r="I25" i="67" l="1"/>
  <c r="J24" i="67"/>
  <c r="I28" i="66"/>
  <c r="J27" i="66"/>
  <c r="I26" i="67" l="1"/>
  <c r="J25" i="67"/>
  <c r="I29" i="66"/>
  <c r="J28" i="66"/>
  <c r="J26" i="67" l="1"/>
  <c r="I27" i="67"/>
  <c r="I30" i="66"/>
  <c r="J29" i="66"/>
  <c r="J27" i="67" l="1"/>
  <c r="I28" i="67"/>
  <c r="I31" i="66"/>
  <c r="J30" i="66"/>
  <c r="I29" i="67" l="1"/>
  <c r="J28" i="67"/>
  <c r="I32" i="66"/>
  <c r="J31" i="66"/>
  <c r="I30" i="67" l="1"/>
  <c r="J29" i="67"/>
  <c r="I33" i="66"/>
  <c r="J32" i="66"/>
  <c r="I31" i="67" l="1"/>
  <c r="J30" i="67"/>
  <c r="I34" i="66"/>
  <c r="J33" i="66"/>
  <c r="J31" i="67" l="1"/>
  <c r="I32" i="67"/>
  <c r="I35" i="66"/>
  <c r="J34" i="66"/>
  <c r="J32" i="67" l="1"/>
  <c r="I33" i="67"/>
  <c r="I36" i="66"/>
  <c r="J35" i="66"/>
  <c r="I34" i="67" l="1"/>
  <c r="J33" i="67"/>
  <c r="I37" i="66"/>
  <c r="J36" i="66"/>
  <c r="J34" i="67" l="1"/>
  <c r="I35" i="67"/>
  <c r="I38" i="66"/>
  <c r="J37" i="66"/>
  <c r="J35" i="67" l="1"/>
  <c r="I36" i="67"/>
  <c r="I39" i="66"/>
  <c r="J38" i="66"/>
  <c r="I37" i="67" l="1"/>
  <c r="J36" i="67"/>
  <c r="I40" i="66"/>
  <c r="J39" i="66"/>
  <c r="I38" i="67" l="1"/>
  <c r="J37" i="67"/>
  <c r="J40" i="66"/>
  <c r="I41" i="66"/>
  <c r="J41" i="66" s="1"/>
  <c r="J38" i="67" l="1"/>
  <c r="I39" i="67"/>
  <c r="J39" i="67" s="1"/>
</calcChain>
</file>

<file path=xl/comments1.xml><?xml version="1.0" encoding="utf-8"?>
<comments xmlns="http://schemas.openxmlformats.org/spreadsheetml/2006/main">
  <authors>
    <author>TAIMS</author>
  </authors>
  <commentList>
    <comment ref="C5" authorId="0">
      <text>
        <r>
          <rPr>
            <sz val="9"/>
            <color indexed="81"/>
            <rFont val="ＭＳ Ｐゴシック"/>
            <family val="3"/>
            <charset val="128"/>
          </rPr>
          <t xml:space="preserve">
　複数月提案する場合は、提案月数と同数の施設を提案すること。　
　実施施設が３施設以上になる場合は、別紙として訓練実施施設の概要を添付すること。
</t>
        </r>
      </text>
    </comment>
  </commentList>
</comments>
</file>

<file path=xl/comments2.xml><?xml version="1.0" encoding="utf-8"?>
<comments xmlns="http://schemas.openxmlformats.org/spreadsheetml/2006/main">
  <authors>
    <author>東京都</author>
  </authors>
  <commentList>
    <comment ref="J9" authorId="0">
      <text>
        <r>
          <rPr>
            <sz val="8"/>
            <color indexed="81"/>
            <rFont val="ＭＳ Ｐゴシック"/>
            <family val="3"/>
            <charset val="128"/>
          </rPr>
          <t>高専（高等専門学校）とは,
5年生の高等教育機関で,
工業系と航空のみ。(都立1校)</t>
        </r>
      </text>
    </comment>
    <comment ref="M10" authorId="0">
      <text>
        <r>
          <rPr>
            <sz val="8"/>
            <color indexed="81"/>
            <rFont val="ＭＳ Ｐゴシック"/>
            <family val="3"/>
            <charset val="128"/>
          </rPr>
          <t>専門校卒、高卒で実務経験が4年以下の場合「その他」に該当</t>
        </r>
      </text>
    </comment>
    <comment ref="P10" authorId="0">
      <text>
        <r>
          <rPr>
            <sz val="8"/>
            <color indexed="81"/>
            <rFont val="ＭＳ Ｐゴシック"/>
            <family val="3"/>
            <charset val="128"/>
          </rPr>
          <t>主担当の講師資格が「その他」で実務経験が４年以下の場合には、科目に関連する上位の国家資格が必要</t>
        </r>
      </text>
    </comment>
    <comment ref="G11" authorId="0">
      <text>
        <r>
          <rPr>
            <sz val="8"/>
            <color indexed="81"/>
            <rFont val="ＭＳ Ｐゴシック"/>
            <family val="3"/>
            <charset val="128"/>
          </rPr>
          <t>担当する科目を全て記入</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TAIMS</author>
  </authors>
  <commentList>
    <comment ref="C12" authorId="0">
      <text>
        <r>
          <rPr>
            <b/>
            <sz val="9"/>
            <color indexed="81"/>
            <rFont val="ＭＳ Ｐゴシック"/>
            <family val="3"/>
            <charset val="128"/>
          </rPr>
          <t>職業紹介権を有している場合、それを活用した具体的な支援策を必ず盛り込むこと。</t>
        </r>
      </text>
    </comment>
    <comment ref="E31" authorId="0">
      <text>
        <r>
          <rPr>
            <b/>
            <sz val="9"/>
            <color indexed="81"/>
            <rFont val="ＭＳ Ｐゴシック"/>
            <family val="3"/>
            <charset val="128"/>
          </rPr>
          <t xml:space="preserve">以下の要領で記載すること。
</t>
        </r>
        <r>
          <rPr>
            <sz val="9"/>
            <color indexed="81"/>
            <rFont val="ＭＳ Ｐゴシック"/>
            <family val="3"/>
            <charset val="128"/>
          </rPr>
          <t xml:space="preserve">○ </t>
        </r>
        <r>
          <rPr>
            <b/>
            <sz val="9"/>
            <color indexed="81"/>
            <rFont val="ＭＳ Ｐゴシック"/>
            <family val="3"/>
            <charset val="128"/>
          </rPr>
          <t>就職支援時間内で実施の場合</t>
        </r>
        <r>
          <rPr>
            <sz val="9"/>
            <color indexed="81"/>
            <rFont val="ＭＳ Ｐゴシック"/>
            <family val="3"/>
            <charset val="128"/>
          </rPr>
          <t xml:space="preserve">：「就職支援時間内に実施」
○ </t>
        </r>
        <r>
          <rPr>
            <b/>
            <sz val="9"/>
            <color indexed="81"/>
            <rFont val="ＭＳ Ｐゴシック"/>
            <family val="3"/>
            <charset val="128"/>
          </rPr>
          <t>時間外に実施する可能性がある場合</t>
        </r>
        <r>
          <rPr>
            <sz val="9"/>
            <color indexed="81"/>
            <rFont val="ＭＳ Ｐゴシック"/>
            <family val="3"/>
            <charset val="128"/>
          </rPr>
          <t xml:space="preserve">：「放課後等時間外実施の場合有」
○ </t>
        </r>
        <r>
          <rPr>
            <b/>
            <sz val="9"/>
            <color indexed="81"/>
            <rFont val="ＭＳ Ｐゴシック"/>
            <family val="3"/>
            <charset val="128"/>
          </rPr>
          <t>確実に時間外を含む場合</t>
        </r>
        <r>
          <rPr>
            <sz val="9"/>
            <color indexed="81"/>
            <rFont val="ＭＳ Ｐゴシック"/>
            <family val="3"/>
            <charset val="128"/>
          </rPr>
          <t xml:space="preserve">：「放課後等時間外を含めて実施」
○ </t>
        </r>
        <r>
          <rPr>
            <b/>
            <sz val="9"/>
            <color indexed="81"/>
            <rFont val="ＭＳ Ｐゴシック"/>
            <family val="3"/>
            <charset val="128"/>
          </rPr>
          <t>時間外のみで実施する場合</t>
        </r>
        <r>
          <rPr>
            <sz val="9"/>
            <color indexed="81"/>
            <rFont val="ＭＳ Ｐゴシック"/>
            <family val="3"/>
            <charset val="128"/>
          </rPr>
          <t>：「放課後等時間外に実施」</t>
        </r>
      </text>
    </comment>
  </commentList>
</comments>
</file>

<file path=xl/comments4.xml><?xml version="1.0" encoding="utf-8"?>
<comments xmlns="http://schemas.openxmlformats.org/spreadsheetml/2006/main">
  <authors>
    <author>TAIMS</author>
    <author>東京都</author>
  </authors>
  <commentList>
    <comment ref="B9" authorId="0">
      <text>
        <r>
          <rPr>
            <b/>
            <sz val="9"/>
            <color indexed="81"/>
            <rFont val="ＭＳ Ｐゴシック"/>
            <family val="3"/>
            <charset val="128"/>
          </rPr>
          <t>就職支援責任者の
氏名の前に◎を記入</t>
        </r>
      </text>
    </comment>
    <comment ref="G9" authorId="1">
      <text>
        <r>
          <rPr>
            <b/>
            <sz val="9"/>
            <color indexed="81"/>
            <rFont val="ＭＳ Ｐゴシック"/>
            <family val="3"/>
            <charset val="128"/>
          </rPr>
          <t>担当する科目名を
全て記入</t>
        </r>
      </text>
    </comment>
    <comment ref="J10" authorId="1">
      <text>
        <r>
          <rPr>
            <sz val="9"/>
            <color indexed="81"/>
            <rFont val="ＭＳ Ｐゴシック"/>
            <family val="3"/>
            <charset val="128"/>
          </rPr>
          <t>ジョブカード作成アドバイザー証
　○：取得済み
　△：取得する見込み
　※△の場合は、関連資格欄に
　　　取得予定時期を明記すること。</t>
        </r>
      </text>
    </comment>
    <comment ref="N10" authorId="0">
      <text>
        <r>
          <rPr>
            <sz val="9"/>
            <color indexed="81"/>
            <rFont val="ＭＳ Ｐゴシック"/>
            <family val="3"/>
            <charset val="128"/>
          </rPr>
          <t>左欄記載の保有資格をすべて記入すること。
新ジョブ・カードに対応した
支援体制を整備中の場合には
必要資格の取得予定日を記入すること。</t>
        </r>
      </text>
    </comment>
  </commentList>
</comments>
</file>

<file path=xl/comments5.xml><?xml version="1.0" encoding="utf-8"?>
<comments xmlns="http://schemas.openxmlformats.org/spreadsheetml/2006/main">
  <authors>
    <author>東京都</author>
    <author>TAIMS</author>
  </authors>
  <commentList>
    <comment ref="C15" authorId="0">
      <text>
        <r>
          <rPr>
            <b/>
            <sz val="10"/>
            <color indexed="81"/>
            <rFont val="ＭＳ Ｐゴシック"/>
            <family val="3"/>
            <charset val="128"/>
          </rPr>
          <t xml:space="preserve">カリキュラム詳細に合わせて記入。
科目名に通し番号を付加すること。
</t>
        </r>
        <r>
          <rPr>
            <sz val="10"/>
            <color indexed="81"/>
            <rFont val="ＭＳ Ｐゴシック"/>
            <family val="3"/>
            <charset val="128"/>
          </rPr>
          <t>例：基礎演習①、基礎演習②・・・</t>
        </r>
      </text>
    </comment>
    <comment ref="K41" authorId="1">
      <text>
        <r>
          <rPr>
            <b/>
            <sz val="10"/>
            <color indexed="81"/>
            <rFont val="ＭＳ Ｐゴシック"/>
            <family val="3"/>
            <charset val="128"/>
          </rPr>
          <t>入校式・修了式の日にち、時間数は変更できません。</t>
        </r>
      </text>
    </comment>
  </commentList>
</comments>
</file>

<file path=xl/comments6.xml><?xml version="1.0" encoding="utf-8"?>
<comments xmlns="http://schemas.openxmlformats.org/spreadsheetml/2006/main">
  <authors>
    <author>東京都</author>
    <author>TAIMS</author>
  </authors>
  <commentList>
    <comment ref="C15" authorId="0">
      <text>
        <r>
          <rPr>
            <b/>
            <sz val="10"/>
            <color indexed="81"/>
            <rFont val="ＭＳ Ｐゴシック"/>
            <family val="3"/>
            <charset val="128"/>
          </rPr>
          <t xml:space="preserve">カリキュラム詳細に合わせて記入。
科目名に通し番号を付加すること。
</t>
        </r>
        <r>
          <rPr>
            <sz val="10"/>
            <color indexed="81"/>
            <rFont val="ＭＳ Ｐゴシック"/>
            <family val="3"/>
            <charset val="128"/>
          </rPr>
          <t>例：基礎演習①、基礎演習②・・・</t>
        </r>
      </text>
    </comment>
    <comment ref="K39" authorId="1">
      <text>
        <r>
          <rPr>
            <b/>
            <sz val="10"/>
            <color indexed="81"/>
            <rFont val="ＭＳ Ｐゴシック"/>
            <family val="3"/>
            <charset val="128"/>
          </rPr>
          <t>入校式・修了式の日にち、時間数は変更できません。</t>
        </r>
      </text>
    </comment>
  </commentList>
</comments>
</file>

<file path=xl/comments7.xml><?xml version="1.0" encoding="utf-8"?>
<comments xmlns="http://schemas.openxmlformats.org/spreadsheetml/2006/main">
  <authors>
    <author>TAIMS</author>
  </authors>
  <commentList>
    <comment ref="D8" authorId="0">
      <text>
        <r>
          <rPr>
            <b/>
            <sz val="9"/>
            <color indexed="81"/>
            <rFont val="ＭＳ Ｐゴシック"/>
            <family val="3"/>
            <charset val="128"/>
          </rPr>
          <t>提案状況一覧も忘れずに添付してください！</t>
        </r>
      </text>
    </comment>
  </commentList>
</comments>
</file>

<file path=xl/sharedStrings.xml><?xml version="1.0" encoding="utf-8"?>
<sst xmlns="http://schemas.openxmlformats.org/spreadsheetml/2006/main" count="901" uniqueCount="546">
  <si>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</si>
  <si>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</si>
  <si>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</si>
  <si>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</si>
  <si>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</si>
  <si>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</si>
  <si>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</si>
  <si>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</si>
  <si>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</si>
  <si>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</si>
  <si>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</si>
  <si>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</si>
  <si>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代表者氏名</t>
    <rPh sb="0" eb="3">
      <t>ダイヒョウシャ</t>
    </rPh>
    <rPh sb="3" eb="5">
      <t>シメイ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</si>
  <si>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</si>
  <si>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</si>
  <si>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</si>
  <si>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</si>
  <si>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</si>
  <si>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訓練目標</t>
    <rPh sb="0" eb="2">
      <t>クンレン</t>
    </rPh>
    <rPh sb="2" eb="4">
      <t>モクヒョウ</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</si>
  <si>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</si>
  <si>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</si>
  <si>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</si>
  <si>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</si>
  <si>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連　絡　先</t>
    <rPh sb="0" eb="1">
      <t>レン</t>
    </rPh>
    <rPh sb="2" eb="3">
      <t>ラク</t>
    </rPh>
    <rPh sb="4" eb="5">
      <t>サキ</t>
    </rPh>
    <phoneticPr fontId="2"/>
  </si>
  <si>
    <t>学　　　科</t>
    <rPh sb="0" eb="1">
      <t>ガク</t>
    </rPh>
    <rPh sb="4" eb="5">
      <t>カ</t>
    </rPh>
    <phoneticPr fontId="2"/>
  </si>
  <si>
    <t>実　　　技</t>
    <rPh sb="0" eb="1">
      <t>ジツ</t>
    </rPh>
    <rPh sb="4" eb="5">
      <t>ワザ</t>
    </rPh>
    <phoneticPr fontId="2"/>
  </si>
  <si>
    <t>科　　目　　別　　内　　容</t>
    <rPh sb="0" eb="1">
      <t>カ</t>
    </rPh>
    <rPh sb="3" eb="4">
      <t>メ</t>
    </rPh>
    <rPh sb="6" eb="7">
      <t>ベツ</t>
    </rPh>
    <rPh sb="9" eb="10">
      <t>ナイ</t>
    </rPh>
    <rPh sb="12" eb="13">
      <t>カタチ</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</si>
  <si>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</si>
  <si>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</si>
  <si>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</si>
  <si>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</si>
  <si>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</si>
  <si>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</si>
  <si>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</si>
  <si>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（地図は別添）</t>
    <rPh sb="1" eb="3">
      <t>チズ</t>
    </rPh>
    <rPh sb="4" eb="6">
      <t>ベッテン</t>
    </rPh>
    <phoneticPr fontId="2"/>
  </si>
  <si>
    <t>月生</t>
    <rPh sb="0" eb="1">
      <t>ガツ</t>
    </rPh>
    <rPh sb="1" eb="2">
      <t>セイ</t>
    </rPh>
    <phoneticPr fontId="2"/>
  </si>
  <si>
    <t>受託可能月</t>
    <rPh sb="0" eb="2">
      <t>ジュタク</t>
    </rPh>
    <rPh sb="2" eb="4">
      <t>カノウ</t>
    </rPh>
    <rPh sb="4" eb="5">
      <t>ツキ</t>
    </rPh>
    <phoneticPr fontId="2"/>
  </si>
  <si>
    <t>メモリ</t>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</si>
  <si>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</si>
  <si>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</si>
  <si>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</si>
  <si>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</si>
  <si>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</si>
  <si>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</si>
  <si>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</si>
  <si>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事業指定番号
(介護関連のみ)</t>
    <rPh sb="0" eb="2">
      <t>ジギョウ</t>
    </rPh>
    <rPh sb="2" eb="4">
      <t>シテイ</t>
    </rPh>
    <rPh sb="4" eb="6">
      <t>バンゴウ</t>
    </rPh>
    <rPh sb="8" eb="10">
      <t>カイゴ</t>
    </rPh>
    <rPh sb="10" eb="12">
      <t>カンレン</t>
    </rPh>
    <phoneticPr fontId="2"/>
  </si>
  <si>
    <t>訓練概要</t>
    <rPh sb="0" eb="2">
      <t>クンレン</t>
    </rPh>
    <rPh sb="2" eb="4">
      <t>ガイヨウ</t>
    </rPh>
    <phoneticPr fontId="2"/>
  </si>
  <si>
    <t>就職後の
関連職種</t>
    <rPh sb="0" eb="3">
      <t>シュウショクゴ</t>
    </rPh>
    <rPh sb="5" eb="7">
      <t>カンレン</t>
    </rPh>
    <rPh sb="7" eb="9">
      <t>ショクシュ</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</si>
  <si>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</si>
  <si>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</si>
  <si>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</si>
  <si>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</si>
  <si>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</si>
  <si>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</si>
  <si>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</si>
  <si>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所在地(区市から)</t>
    <rPh sb="0" eb="3">
      <t>ショザイチ</t>
    </rPh>
    <rPh sb="4" eb="6">
      <t>クシ</t>
    </rPh>
    <phoneticPr fontId="2"/>
  </si>
  <si>
    <t>訓練コース</t>
    <rPh sb="0" eb="2">
      <t>クンレン</t>
    </rPh>
    <phoneticPr fontId="2"/>
  </si>
  <si>
    <t>〒（半角）</t>
    <rPh sb="2" eb="4">
      <t>ハンカク</t>
    </rPh>
    <phoneticPr fontId="2"/>
  </si>
  <si>
    <t>電話（半角）
市外局番から</t>
    <rPh sb="0" eb="2">
      <t>デンワ</t>
    </rPh>
    <rPh sb="3" eb="5">
      <t>ハンカク</t>
    </rPh>
    <rPh sb="7" eb="9">
      <t>シガイ</t>
    </rPh>
    <rPh sb="9" eb="11">
      <t>キョクバン</t>
    </rPh>
    <phoneticPr fontId="2"/>
  </si>
  <si>
    <t>FAX（半角）
市外局番から</t>
    <rPh sb="4" eb="6">
      <t>ハンカク</t>
    </rPh>
    <rPh sb="8" eb="10">
      <t>シガイ</t>
    </rPh>
    <rPh sb="10" eb="11">
      <t>キョク</t>
    </rPh>
    <rPh sb="11" eb="12">
      <t>バン</t>
    </rPh>
    <phoneticPr fontId="2"/>
  </si>
  <si>
    <t>契約者住所等</t>
    <rPh sb="0" eb="3">
      <t>ケイヤクシャ</t>
    </rPh>
    <rPh sb="3" eb="5">
      <t>ジュウショ</t>
    </rPh>
    <rPh sb="5" eb="6">
      <t>トウ</t>
    </rPh>
    <phoneticPr fontId="2"/>
  </si>
  <si>
    <t>加盟上部団体名
（取りまとめ団体名）</t>
    <rPh sb="0" eb="2">
      <t>カメイ</t>
    </rPh>
    <rPh sb="2" eb="4">
      <t>ジョウブ</t>
    </rPh>
    <rPh sb="4" eb="6">
      <t>ダンタイ</t>
    </rPh>
    <rPh sb="6" eb="7">
      <t>メイ</t>
    </rPh>
    <rPh sb="9" eb="10">
      <t>ト</t>
    </rPh>
    <rPh sb="14" eb="16">
      <t>ダンタイ</t>
    </rPh>
    <rPh sb="16" eb="17">
      <t>メイ</t>
    </rPh>
    <phoneticPr fontId="2"/>
  </si>
  <si>
    <t>訓練履修後自動的に取得可能な資格</t>
    <rPh sb="0" eb="2">
      <t>クンレン</t>
    </rPh>
    <rPh sb="2" eb="4">
      <t>リシュウ</t>
    </rPh>
    <rPh sb="4" eb="5">
      <t>ゴ</t>
    </rPh>
    <rPh sb="5" eb="8">
      <t>ジドウテキ</t>
    </rPh>
    <rPh sb="9" eb="11">
      <t>シュトク</t>
    </rPh>
    <rPh sb="11" eb="13">
      <t>カノウ</t>
    </rPh>
    <rPh sb="14" eb="16">
      <t>シカク</t>
    </rPh>
    <phoneticPr fontId="2"/>
  </si>
  <si>
    <t>目標とする資格（受験可能な資格）</t>
    <rPh sb="0" eb="2">
      <t>モクヒョウ</t>
    </rPh>
    <rPh sb="5" eb="7">
      <t>シカク</t>
    </rPh>
    <rPh sb="8" eb="10">
      <t>ジュケン</t>
    </rPh>
    <rPh sb="10" eb="12">
      <t>カノウ</t>
    </rPh>
    <rPh sb="13" eb="15">
      <t>シカク</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</si>
  <si>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</si>
  <si>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</si>
  <si>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</si>
  <si>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</si>
  <si>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
（社名）</t>
    <rPh sb="0" eb="3">
      <t>ケイヤクシャ</t>
    </rPh>
    <rPh sb="3" eb="4">
      <t>メイ</t>
    </rPh>
    <rPh sb="6" eb="8">
      <t>シャメイ</t>
    </rPh>
    <phoneticPr fontId="2"/>
  </si>
  <si>
    <t>契約者名（社名）</t>
    <rPh sb="0" eb="3">
      <t>ケイヤクシャ</t>
    </rPh>
    <rPh sb="3" eb="4">
      <t>メイ</t>
    </rPh>
    <rPh sb="5" eb="7">
      <t>シャメイ</t>
    </rPh>
    <phoneticPr fontId="2"/>
  </si>
  <si>
    <t>上限15,000円</t>
    <rPh sb="0" eb="2">
      <t>ジョウゲン</t>
    </rPh>
    <rPh sb="8" eb="9">
      <t>エン</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</si>
  <si>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</si>
  <si>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</si>
  <si>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</si>
  <si>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</si>
  <si>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</si>
  <si>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</si>
  <si>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カリキュラムの時間数と一致すること</t>
    <rPh sb="7" eb="10">
      <t>ジカンスウ</t>
    </rPh>
    <rPh sb="11" eb="13">
      <t>イッチ</t>
    </rPh>
    <phoneticPr fontId="2"/>
  </si>
  <si>
    <t>就職支援</t>
    <rPh sb="0" eb="2">
      <t>シュウショク</t>
    </rPh>
    <rPh sb="2" eb="4">
      <t>シエン</t>
    </rPh>
    <phoneticPr fontId="2"/>
  </si>
  <si>
    <t>その他：6時間（入校・修了式）</t>
  </si>
  <si>
    <r>
      <t xml:space="preserve">その他
</t>
    </r>
    <r>
      <rPr>
        <sz val="10"/>
        <rFont val="ＭＳ Ｐゴシック"/>
        <family val="3"/>
        <charset val="128"/>
      </rPr>
      <t>（訓練時間に含まない）</t>
    </r>
    <rPh sb="2" eb="3">
      <t>タ</t>
    </rPh>
    <rPh sb="5" eb="7">
      <t>クンレン</t>
    </rPh>
    <rPh sb="7" eb="9">
      <t>ジカン</t>
    </rPh>
    <rPh sb="10" eb="11">
      <t>フク</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</si>
  <si>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</si>
  <si>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</si>
  <si>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</si>
  <si>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</si>
  <si>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</si>
  <si>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受験月</t>
    <rPh sb="0" eb="2">
      <t>ジュケン</t>
    </rPh>
    <rPh sb="2" eb="3">
      <t>ツキ</t>
    </rPh>
    <phoneticPr fontId="2"/>
  </si>
  <si>
    <t>資格の認可機関</t>
    <rPh sb="0" eb="2">
      <t>シカク</t>
    </rPh>
    <rPh sb="3" eb="5">
      <t>ニンカ</t>
    </rPh>
    <rPh sb="5" eb="7">
      <t>キカン</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</si>
  <si>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</si>
  <si>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</si>
  <si>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</si>
  <si>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</si>
  <si>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デスクトップ又はノート型</t>
    <rPh sb="6" eb="7">
      <t>マタ</t>
    </rPh>
    <rPh sb="11" eb="12">
      <t>ガタ</t>
    </rPh>
    <phoneticPr fontId="2"/>
  </si>
  <si>
    <t>教室と別に設置</t>
    <rPh sb="0" eb="2">
      <t>キョウシツ</t>
    </rPh>
    <rPh sb="3" eb="4">
      <t>ベツ</t>
    </rPh>
    <rPh sb="5" eb="7">
      <t>セッチ</t>
    </rPh>
    <phoneticPr fontId="2"/>
  </si>
  <si>
    <t>実施施設名１</t>
    <rPh sb="0" eb="2">
      <t>ジッシ</t>
    </rPh>
    <rPh sb="2" eb="4">
      <t>シセツ</t>
    </rPh>
    <rPh sb="4" eb="5">
      <t>メイ</t>
    </rPh>
    <phoneticPr fontId="2"/>
  </si>
  <si>
    <t>実施施設名２</t>
    <rPh sb="0" eb="2">
      <t>ジッシ</t>
    </rPh>
    <rPh sb="2" eb="4">
      <t>シセツ</t>
    </rPh>
    <rPh sb="4" eb="5">
      <t>メイ</t>
    </rPh>
    <phoneticPr fontId="2"/>
  </si>
  <si>
    <t>実施施設１住所等</t>
    <rPh sb="0" eb="2">
      <t>ジッシ</t>
    </rPh>
    <rPh sb="2" eb="4">
      <t>シセツ</t>
    </rPh>
    <rPh sb="5" eb="7">
      <t>ジュウショ</t>
    </rPh>
    <rPh sb="7" eb="8">
      <t>トウ</t>
    </rPh>
    <phoneticPr fontId="2"/>
  </si>
  <si>
    <t>実施施設２住所等</t>
    <rPh sb="0" eb="2">
      <t>ジッシ</t>
    </rPh>
    <rPh sb="2" eb="4">
      <t>シセツ</t>
    </rPh>
    <rPh sb="5" eb="7">
      <t>ジュウショ</t>
    </rPh>
    <rPh sb="7" eb="8">
      <t>トウ</t>
    </rPh>
    <phoneticPr fontId="2"/>
  </si>
  <si>
    <t>喫煙所</t>
    <rPh sb="0" eb="2">
      <t>キツエン</t>
    </rPh>
    <rPh sb="2" eb="3">
      <t>ジョ</t>
    </rPh>
    <phoneticPr fontId="2"/>
  </si>
  <si>
    <t>喫煙室(個室)を設置</t>
    <rPh sb="0" eb="3">
      <t>キツエンシツ</t>
    </rPh>
    <rPh sb="4" eb="6">
      <t>コシツ</t>
    </rPh>
    <rPh sb="8" eb="10">
      <t>セッチ</t>
    </rPh>
    <phoneticPr fontId="2"/>
  </si>
  <si>
    <t>コーナー等</t>
    <rPh sb="4" eb="5">
      <t>トウ</t>
    </rPh>
    <phoneticPr fontId="2"/>
  </si>
  <si>
    <t>男性用</t>
    <rPh sb="0" eb="3">
      <t>ダンセイヨウ</t>
    </rPh>
    <phoneticPr fontId="2"/>
  </si>
  <si>
    <t>女性用</t>
    <rPh sb="0" eb="3">
      <t>ジョセイヨウ</t>
    </rPh>
    <phoneticPr fontId="2"/>
  </si>
  <si>
    <t>休憩室２</t>
    <rPh sb="0" eb="3">
      <t>キュウケイシツ</t>
    </rPh>
    <phoneticPr fontId="2"/>
  </si>
  <si>
    <t>喫煙所２</t>
    <rPh sb="0" eb="2">
      <t>キツエン</t>
    </rPh>
    <rPh sb="2" eb="3">
      <t>ジョ</t>
    </rPh>
    <phoneticPr fontId="2"/>
  </si>
  <si>
    <t>教室１（訓練を主に行うところ)</t>
    <rPh sb="0" eb="2">
      <t>キョウシツ</t>
    </rPh>
    <rPh sb="4" eb="6">
      <t>クンレン</t>
    </rPh>
    <rPh sb="7" eb="8">
      <t>オモ</t>
    </rPh>
    <rPh sb="9" eb="10">
      <t>オコナ</t>
    </rPh>
    <phoneticPr fontId="2"/>
  </si>
  <si>
    <t>訓練設備</t>
    <rPh sb="0" eb="2">
      <t>クンレン</t>
    </rPh>
    <rPh sb="2" eb="4">
      <t>セツビ</t>
    </rPh>
    <phoneticPr fontId="2"/>
  </si>
  <si>
    <t>実習器具等の名称</t>
    <rPh sb="0" eb="2">
      <t>ジッシュウ</t>
    </rPh>
    <rPh sb="2" eb="4">
      <t>キグ</t>
    </rPh>
    <rPh sb="4" eb="5">
      <t>トウ</t>
    </rPh>
    <rPh sb="6" eb="8">
      <t>メイショウ</t>
    </rPh>
    <phoneticPr fontId="2"/>
  </si>
  <si>
    <t>申込月</t>
    <rPh sb="0" eb="2">
      <t>モウシコミ</t>
    </rPh>
    <rPh sb="2" eb="3">
      <t>ツキ</t>
    </rPh>
    <phoneticPr fontId="2"/>
  </si>
  <si>
    <t>求人情報誌</t>
    <rPh sb="0" eb="2">
      <t>キュウジン</t>
    </rPh>
    <rPh sb="2" eb="5">
      <t>ジョウホウシ</t>
    </rPh>
    <phoneticPr fontId="2"/>
  </si>
  <si>
    <t>就職活動（求人情報収集)支援</t>
    <rPh sb="0" eb="2">
      <t>シュウショク</t>
    </rPh>
    <rPh sb="2" eb="4">
      <t>カツドウ</t>
    </rPh>
    <rPh sb="5" eb="7">
      <t>キュウジン</t>
    </rPh>
    <rPh sb="7" eb="9">
      <t>ジョウホウ</t>
    </rPh>
    <rPh sb="9" eb="11">
      <t>シュウシュウ</t>
    </rPh>
    <rPh sb="12" eb="14">
      <t>シエン</t>
    </rPh>
    <phoneticPr fontId="2"/>
  </si>
  <si>
    <t>インターネット（常時開放・時間限定)</t>
    <rPh sb="8" eb="10">
      <t>ジョウジ</t>
    </rPh>
    <rPh sb="10" eb="12">
      <t>カイホウ</t>
    </rPh>
    <rPh sb="13" eb="15">
      <t>ジカン</t>
    </rPh>
    <rPh sb="15" eb="17">
      <t>ゲンテイ</t>
    </rPh>
    <phoneticPr fontId="2"/>
  </si>
  <si>
    <t>設置台数</t>
    <rPh sb="0" eb="2">
      <t>セッチ</t>
    </rPh>
    <rPh sb="2" eb="4">
      <t>ダイスウ</t>
    </rPh>
    <phoneticPr fontId="2"/>
  </si>
  <si>
    <t>実施施設２</t>
    <rPh sb="0" eb="2">
      <t>ジッシ</t>
    </rPh>
    <rPh sb="2" eb="4">
      <t>シセツ</t>
    </rPh>
    <phoneticPr fontId="2"/>
  </si>
  <si>
    <t>分</t>
    <rPh sb="0" eb="1">
      <t>フン</t>
    </rPh>
    <phoneticPr fontId="2"/>
  </si>
  <si>
    <t>所要時間
(1分0.8㎞）</t>
    <rPh sb="0" eb="2">
      <t>ショヨウ</t>
    </rPh>
    <rPh sb="2" eb="4">
      <t>ジカン</t>
    </rPh>
    <rPh sb="7" eb="8">
      <t>フン</t>
    </rPh>
    <phoneticPr fontId="2"/>
  </si>
  <si>
    <t>委託訓練使用教室数</t>
    <rPh sb="0" eb="2">
      <t>イタク</t>
    </rPh>
    <rPh sb="2" eb="4">
      <t>クンレン</t>
    </rPh>
    <rPh sb="4" eb="6">
      <t>シヨウ</t>
    </rPh>
    <rPh sb="6" eb="8">
      <t>キョウシツ</t>
    </rPh>
    <rPh sb="8" eb="9">
      <t>スウ</t>
    </rPh>
    <phoneticPr fontId="2"/>
  </si>
  <si>
    <t>教室１</t>
    <rPh sb="0" eb="2">
      <t>キョウシツ</t>
    </rPh>
    <phoneticPr fontId="2"/>
  </si>
  <si>
    <t>使用床面積</t>
    <rPh sb="0" eb="2">
      <t>シヨウ</t>
    </rPh>
    <rPh sb="2" eb="5">
      <t>ユカメンセキ</t>
    </rPh>
    <phoneticPr fontId="2"/>
  </si>
  <si>
    <t>受講生一人当たりの床面積</t>
    <rPh sb="0" eb="3">
      <t>ジュコウセイ</t>
    </rPh>
    <rPh sb="3" eb="5">
      <t>ヒトリ</t>
    </rPh>
    <rPh sb="5" eb="6">
      <t>ア</t>
    </rPh>
    <rPh sb="9" eb="12">
      <t>ユカメンセキ</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</si>
  <si>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</si>
  <si>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</si>
  <si>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</si>
  <si>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</si>
  <si>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兼用</t>
    <rPh sb="0" eb="2">
      <t>ケンヨウ</t>
    </rPh>
    <phoneticPr fontId="2"/>
  </si>
  <si>
    <t>教室と別</t>
    <rPh sb="0" eb="2">
      <t>キョウシツ</t>
    </rPh>
    <rPh sb="3" eb="4">
      <t>ベツ</t>
    </rPh>
    <phoneticPr fontId="2"/>
  </si>
  <si>
    <t>教室２</t>
    <rPh sb="0" eb="2">
      <t>キョウシツ</t>
    </rPh>
    <phoneticPr fontId="2"/>
  </si>
  <si>
    <t>ホワイトボード２</t>
    <phoneticPr fontId="2"/>
  </si>
  <si>
    <t>プロジェクター２</t>
    <phoneticPr fontId="2"/>
  </si>
  <si>
    <t>モニター２</t>
    <phoneticPr fontId="2"/>
  </si>
  <si>
    <t>所　在　地２</t>
    <rPh sb="0" eb="1">
      <t>トコロ</t>
    </rPh>
    <rPh sb="2" eb="3">
      <t>ザイ</t>
    </rPh>
    <rPh sb="4" eb="5">
      <t>チ</t>
    </rPh>
    <phoneticPr fontId="2"/>
  </si>
  <si>
    <t>トイレ数２</t>
    <rPh sb="3" eb="4">
      <t>スウ</t>
    </rPh>
    <phoneticPr fontId="2"/>
  </si>
  <si>
    <t>1時限あたりの時間数（分）</t>
    <rPh sb="1" eb="3">
      <t>ジゲン</t>
    </rPh>
    <rPh sb="7" eb="10">
      <t>ジカンスウ</t>
    </rPh>
    <rPh sb="11" eb="12">
      <t>フン</t>
    </rPh>
    <phoneticPr fontId="2"/>
  </si>
  <si>
    <t>受入可能定員</t>
    <rPh sb="0" eb="2">
      <t>ウケイレ</t>
    </rPh>
    <rPh sb="2" eb="4">
      <t>カノウ</t>
    </rPh>
    <rPh sb="4" eb="6">
      <t>テイイン</t>
    </rPh>
    <phoneticPr fontId="2"/>
  </si>
  <si>
    <t>訓練前に保有していてほしい資格等</t>
    <rPh sb="0" eb="2">
      <t>クンレン</t>
    </rPh>
    <rPh sb="2" eb="3">
      <t>マエ</t>
    </rPh>
    <rPh sb="4" eb="6">
      <t>ホユウ</t>
    </rPh>
    <rPh sb="13" eb="16">
      <t>シカクトウ</t>
    </rPh>
    <phoneticPr fontId="2"/>
  </si>
  <si>
    <t>全講師人数</t>
    <rPh sb="0" eb="1">
      <t>ゼン</t>
    </rPh>
    <rPh sb="1" eb="3">
      <t>コウシ</t>
    </rPh>
    <rPh sb="3" eb="5">
      <t>ニンズウ</t>
    </rPh>
    <phoneticPr fontId="2"/>
  </si>
  <si>
    <t>履修後自動的に取得可能な資格</t>
    <rPh sb="0" eb="2">
      <t>リシュウ</t>
    </rPh>
    <rPh sb="2" eb="3">
      <t>ゴ</t>
    </rPh>
    <rPh sb="3" eb="6">
      <t>ジドウテキ</t>
    </rPh>
    <rPh sb="7" eb="9">
      <t>シュトク</t>
    </rPh>
    <rPh sb="9" eb="11">
      <t>カノウ</t>
    </rPh>
    <rPh sb="12" eb="14">
      <t>シカク</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</si>
  <si>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</si>
  <si>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</si>
  <si>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</si>
  <si>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</si>
  <si>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</si>
  <si>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</si>
  <si>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</si>
  <si>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</si>
  <si>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</si>
  <si>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</si>
  <si>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</si>
  <si>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</si>
  <si>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</si>
  <si>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</si>
  <si>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</si>
  <si>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</si>
  <si>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</si>
  <si>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</si>
  <si>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就職活動(求人情報収集）支援</t>
    <rPh sb="0" eb="2">
      <t>シュウショク</t>
    </rPh>
    <rPh sb="2" eb="4">
      <t>カツドウ</t>
    </rPh>
    <rPh sb="5" eb="7">
      <t>キュウジン</t>
    </rPh>
    <rPh sb="7" eb="9">
      <t>ジョウホウ</t>
    </rPh>
    <rPh sb="9" eb="11">
      <t>シュウシュウ</t>
    </rPh>
    <rPh sb="12" eb="14">
      <t>シエン</t>
    </rPh>
    <phoneticPr fontId="2"/>
  </si>
  <si>
    <t>科　　　　　名</t>
    <rPh sb="0" eb="1">
      <t>カ</t>
    </rPh>
    <rPh sb="6" eb="7">
      <t>メイ</t>
    </rPh>
    <phoneticPr fontId="2"/>
  </si>
  <si>
    <t>内　　　　　　　　　　容</t>
    <rPh sb="0" eb="1">
      <t>ウチ</t>
    </rPh>
    <rPh sb="11" eb="12">
      <t>カタチ</t>
    </rPh>
    <phoneticPr fontId="2"/>
  </si>
  <si>
    <t>××</t>
    <phoneticPr fontId="2"/>
  </si>
  <si>
    <t>毎日</t>
    <rPh sb="0" eb="2">
      <t>マイニチ</t>
    </rPh>
    <phoneticPr fontId="2"/>
  </si>
  <si>
    <t>定期</t>
    <rPh sb="0" eb="2">
      <t>テイキ</t>
    </rPh>
    <phoneticPr fontId="2"/>
  </si>
  <si>
    <t>不定期</t>
    <rPh sb="0" eb="3">
      <t>フテイキ</t>
    </rPh>
    <phoneticPr fontId="2"/>
  </si>
  <si>
    <t>○</t>
    <phoneticPr fontId="2"/>
  </si>
  <si>
    <t>相談経験年数       （通算）</t>
    <rPh sb="0" eb="2">
      <t>ソウダン</t>
    </rPh>
    <rPh sb="2" eb="4">
      <t>ケイケン</t>
    </rPh>
    <rPh sb="4" eb="6">
      <t>ネンスウ</t>
    </rPh>
    <rPh sb="14" eb="16">
      <t>ツウサン</t>
    </rPh>
    <phoneticPr fontId="2"/>
  </si>
  <si>
    <t>教室２（訓練を主に行うところ)</t>
    <rPh sb="0" eb="2">
      <t>キョウシツ</t>
    </rPh>
    <rPh sb="4" eb="6">
      <t>クンレン</t>
    </rPh>
    <rPh sb="7" eb="8">
      <t>オモ</t>
    </rPh>
    <rPh sb="9" eb="10">
      <t>オコナ</t>
    </rPh>
    <phoneticPr fontId="2"/>
  </si>
  <si>
    <t>訓練時間内訳</t>
    <rPh sb="0" eb="2">
      <t>クンレン</t>
    </rPh>
    <rPh sb="2" eb="4">
      <t>ジカン</t>
    </rPh>
    <rPh sb="4" eb="6">
      <t>ウチワケ</t>
    </rPh>
    <phoneticPr fontId="2"/>
  </si>
  <si>
    <t>受講生との連絡体制(具体的に)</t>
    <rPh sb="0" eb="3">
      <t>ジュコウセイ</t>
    </rPh>
    <rPh sb="5" eb="7">
      <t>レンラク</t>
    </rPh>
    <rPh sb="7" eb="9">
      <t>タイセイ</t>
    </rPh>
    <rPh sb="10" eb="13">
      <t>グタイテキ</t>
    </rPh>
    <phoneticPr fontId="2"/>
  </si>
  <si>
    <t>資格の認可機関名</t>
    <rPh sb="0" eb="2">
      <t>シカク</t>
    </rPh>
    <rPh sb="3" eb="5">
      <t>ニンカ</t>
    </rPh>
    <rPh sb="5" eb="7">
      <t>キカン</t>
    </rPh>
    <rPh sb="7" eb="8">
      <t>メイ</t>
    </rPh>
    <phoneticPr fontId="2"/>
  </si>
  <si>
    <t>就職支援部門
(担当者名簿は別添)</t>
    <rPh sb="0" eb="2">
      <t>シュウショク</t>
    </rPh>
    <rPh sb="2" eb="4">
      <t>シエン</t>
    </rPh>
    <rPh sb="4" eb="6">
      <t>ブモン</t>
    </rPh>
    <rPh sb="8" eb="10">
      <t>タントウ</t>
    </rPh>
    <rPh sb="10" eb="11">
      <t>シャ</t>
    </rPh>
    <phoneticPr fontId="2"/>
  </si>
  <si>
    <t>就職実績（率）</t>
    <rPh sb="0" eb="2">
      <t>シュウショク</t>
    </rPh>
    <rPh sb="2" eb="4">
      <t>ジッセキ</t>
    </rPh>
    <rPh sb="5" eb="6">
      <t>リツ</t>
    </rPh>
    <phoneticPr fontId="2"/>
  </si>
  <si>
    <t>○×マスター</t>
    <phoneticPr fontId="2"/>
  </si>
  <si>
    <t>○×出版</t>
    <rPh sb="2" eb="4">
      <t>シュッパン</t>
    </rPh>
    <phoneticPr fontId="2"/>
  </si>
  <si>
    <t>㎡</t>
    <phoneticPr fontId="2"/>
  </si>
  <si>
    <t>㎞</t>
    <phoneticPr fontId="2"/>
  </si>
  <si>
    <t>台</t>
    <rPh sb="0" eb="1">
      <t>ダイ</t>
    </rPh>
    <phoneticPr fontId="2"/>
  </si>
  <si>
    <t>なし</t>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</si>
  <si>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</si>
  <si>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</si>
  <si>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目標とする資格
（受験可能な資格）</t>
    <rPh sb="0" eb="2">
      <t>モクヒョウ</t>
    </rPh>
    <rPh sb="5" eb="7">
      <t>シカク</t>
    </rPh>
    <rPh sb="9" eb="11">
      <t>ジュケン</t>
    </rPh>
    <rPh sb="11" eb="13">
      <t>カノウ</t>
    </rPh>
    <rPh sb="14" eb="16">
      <t>シカク</t>
    </rPh>
    <phoneticPr fontId="2"/>
  </si>
  <si>
    <t>喫煙室(個室)</t>
  </si>
  <si>
    <t>喫煙室(個室)</t>
    <rPh sb="0" eb="3">
      <t>キツエンシツ</t>
    </rPh>
    <rPh sb="4" eb="6">
      <t>コシツ</t>
    </rPh>
    <phoneticPr fontId="2"/>
  </si>
  <si>
    <t>教室と別</t>
  </si>
  <si>
    <t>コーナー等</t>
  </si>
  <si>
    <t>なし</t>
  </si>
  <si>
    <t>男性用</t>
  </si>
  <si>
    <t>女性用</t>
  </si>
  <si>
    <t>兼用</t>
  </si>
  <si>
    <r>
      <t xml:space="preserve">訓練時間
</t>
    </r>
    <r>
      <rPr>
        <sz val="9"/>
        <rFont val="ＭＳ Ｐゴシック"/>
        <family val="3"/>
        <charset val="128"/>
      </rPr>
      <t>(学科＋実技）</t>
    </r>
    <rPh sb="0" eb="2">
      <t>クンレン</t>
    </rPh>
    <rPh sb="2" eb="4">
      <t>ジカン</t>
    </rPh>
    <rPh sb="6" eb="8">
      <t>ガッカ</t>
    </rPh>
    <rPh sb="9" eb="11">
      <t>ジツギ</t>
    </rPh>
    <phoneticPr fontId="2"/>
  </si>
  <si>
    <t>就職支援
時間</t>
    <rPh sb="0" eb="2">
      <t>シュウショク</t>
    </rPh>
    <rPh sb="2" eb="4">
      <t>シエン</t>
    </rPh>
    <rPh sb="5" eb="7">
      <t>ジカン</t>
    </rPh>
    <phoneticPr fontId="2"/>
  </si>
  <si>
    <t>所要時間(分)
（1分80m）</t>
    <rPh sb="0" eb="2">
      <t>ショヨウ</t>
    </rPh>
    <rPh sb="2" eb="4">
      <t>ジカン</t>
    </rPh>
    <rPh sb="5" eb="6">
      <t>フン</t>
    </rPh>
    <rPh sb="10" eb="11">
      <t>フン</t>
    </rPh>
    <phoneticPr fontId="2"/>
  </si>
  <si>
    <r>
      <t>所要時間(分)</t>
    </r>
    <r>
      <rPr>
        <sz val="11"/>
        <rFont val="ＭＳ Ｐゴシック"/>
        <family val="3"/>
        <charset val="128"/>
      </rPr>
      <t xml:space="preserve">
(1分80m）</t>
    </r>
    <rPh sb="0" eb="2">
      <t>ショヨウ</t>
    </rPh>
    <rPh sb="2" eb="4">
      <t>ジカン</t>
    </rPh>
    <rPh sb="5" eb="6">
      <t>フン</t>
    </rPh>
    <rPh sb="10" eb="11">
      <t>フン</t>
    </rPh>
    <phoneticPr fontId="2"/>
  </si>
  <si>
    <t>就職支援担当者数</t>
    <rPh sb="0" eb="2">
      <t>シュウショク</t>
    </rPh>
    <rPh sb="2" eb="4">
      <t>シエン</t>
    </rPh>
    <rPh sb="4" eb="6">
      <t>タントウ</t>
    </rPh>
    <rPh sb="6" eb="7">
      <t>シャ</t>
    </rPh>
    <rPh sb="7" eb="8">
      <t>スウ</t>
    </rPh>
    <phoneticPr fontId="2"/>
  </si>
  <si>
    <r>
      <t xml:space="preserve">机の大きさ
</t>
    </r>
    <r>
      <rPr>
        <sz val="8"/>
        <rFont val="ＭＳ Ｐゴシック"/>
        <family val="3"/>
        <charset val="128"/>
      </rPr>
      <t>（W×D×H) ㎝</t>
    </r>
    <rPh sb="0" eb="1">
      <t>ツクエ</t>
    </rPh>
    <rPh sb="2" eb="3">
      <t>オオ</t>
    </rPh>
    <phoneticPr fontId="2"/>
  </si>
  <si>
    <t>使用教室総床面積
（㎡）</t>
    <rPh sb="0" eb="2">
      <t>シヨウ</t>
    </rPh>
    <rPh sb="2" eb="4">
      <t>キョウシツ</t>
    </rPh>
    <rPh sb="4" eb="5">
      <t>ソウ</t>
    </rPh>
    <rPh sb="5" eb="8">
      <t>ユカメンセキ</t>
    </rPh>
    <phoneticPr fontId="2"/>
  </si>
  <si>
    <t>座面の大きさ W×D（㎝）</t>
    <rPh sb="0" eb="1">
      <t>ザ</t>
    </rPh>
    <rPh sb="1" eb="2">
      <t>メン</t>
    </rPh>
    <rPh sb="3" eb="4">
      <t>オオ</t>
    </rPh>
    <phoneticPr fontId="2"/>
  </si>
  <si>
    <t>ﾒｰﾙｱﾄﾞﾚｽ（半角）</t>
    <rPh sb="9" eb="11">
      <t>ハンカク</t>
    </rPh>
    <phoneticPr fontId="2"/>
  </si>
  <si>
    <t>担当者氏名</t>
    <rPh sb="0" eb="2">
      <t>タントウ</t>
    </rPh>
    <rPh sb="2" eb="3">
      <t>シャ</t>
    </rPh>
    <rPh sb="3" eb="5">
      <t>シメイ</t>
    </rPh>
    <phoneticPr fontId="2"/>
  </si>
  <si>
    <t>机の大きさ
W×D×H（㎝）</t>
    <rPh sb="0" eb="1">
      <t>ツクエ</t>
    </rPh>
    <rPh sb="2" eb="3">
      <t>オオ</t>
    </rPh>
    <phoneticPr fontId="2"/>
  </si>
  <si>
    <t>（台）</t>
    <rPh sb="1" eb="2">
      <t>ダイ</t>
    </rPh>
    <phoneticPr fontId="2"/>
  </si>
  <si>
    <t>トイレの数（設備数）</t>
    <rPh sb="4" eb="5">
      <t>カズ</t>
    </rPh>
    <rPh sb="6" eb="8">
      <t>セツビ</t>
    </rPh>
    <rPh sb="8" eb="9">
      <t>スウ</t>
    </rPh>
    <phoneticPr fontId="2"/>
  </si>
  <si>
    <t>パソコン１（スペック等）</t>
    <rPh sb="10" eb="11">
      <t>トウ</t>
    </rPh>
    <phoneticPr fontId="2"/>
  </si>
  <si>
    <t>パソコン２（スペック等）</t>
    <rPh sb="10" eb="11">
      <t>トウ</t>
    </rPh>
    <phoneticPr fontId="2"/>
  </si>
  <si>
    <t>トイレの数２（設備数）</t>
    <rPh sb="4" eb="5">
      <t>カズ</t>
    </rPh>
    <rPh sb="7" eb="9">
      <t>セツビ</t>
    </rPh>
    <rPh sb="9" eb="10">
      <t>スウ</t>
    </rPh>
    <phoneticPr fontId="2"/>
  </si>
  <si>
    <t>男性用（個）</t>
    <rPh sb="0" eb="3">
      <t>ダンセイヨウ</t>
    </rPh>
    <rPh sb="4" eb="5">
      <t>コ</t>
    </rPh>
    <phoneticPr fontId="2"/>
  </si>
  <si>
    <t>女性用（個）</t>
    <rPh sb="0" eb="3">
      <t>ジョセイヨウ</t>
    </rPh>
    <rPh sb="4" eb="5">
      <t>コ</t>
    </rPh>
    <phoneticPr fontId="2"/>
  </si>
  <si>
    <t>兼用（個）</t>
    <rPh sb="0" eb="2">
      <t>ケンヨウ</t>
    </rPh>
    <rPh sb="3" eb="4">
      <t>コ</t>
    </rPh>
    <phoneticPr fontId="2"/>
  </si>
  <si>
    <t>開始時刻</t>
    <rPh sb="0" eb="2">
      <t>カイシ</t>
    </rPh>
    <rPh sb="2" eb="4">
      <t>ジコク</t>
    </rPh>
    <phoneticPr fontId="2"/>
  </si>
  <si>
    <t>終了時刻</t>
    <rPh sb="0" eb="2">
      <t>シュウリョウ</t>
    </rPh>
    <rPh sb="2" eb="4">
      <t>ジコク</t>
    </rPh>
    <phoneticPr fontId="2"/>
  </si>
  <si>
    <t>常駐担当者数（人）</t>
    <rPh sb="0" eb="2">
      <t>ジョウチュウ</t>
    </rPh>
    <rPh sb="2" eb="4">
      <t>タントウ</t>
    </rPh>
    <rPh sb="4" eb="5">
      <t>シャ</t>
    </rPh>
    <rPh sb="5" eb="6">
      <t>スウ</t>
    </rPh>
    <rPh sb="7" eb="8">
      <t>ニン</t>
    </rPh>
    <phoneticPr fontId="2"/>
  </si>
  <si>
    <t>常駐ではない担当者数（人）</t>
    <rPh sb="0" eb="2">
      <t>ジョウチュウ</t>
    </rPh>
    <rPh sb="6" eb="8">
      <t>タントウ</t>
    </rPh>
    <rPh sb="8" eb="9">
      <t>シャ</t>
    </rPh>
    <rPh sb="9" eb="10">
      <t>スウ</t>
    </rPh>
    <rPh sb="11" eb="12">
      <t>ニン</t>
    </rPh>
    <phoneticPr fontId="2"/>
  </si>
  <si>
    <t>受入可能
定員（人）</t>
    <rPh sb="0" eb="1">
      <t>ウ</t>
    </rPh>
    <rPh sb="1" eb="2">
      <t>イ</t>
    </rPh>
    <rPh sb="2" eb="4">
      <t>カノウ</t>
    </rPh>
    <rPh sb="5" eb="7">
      <t>テイイン</t>
    </rPh>
    <rPh sb="8" eb="9">
      <t>ニン</t>
    </rPh>
    <phoneticPr fontId="2"/>
  </si>
  <si>
    <t>教育部門
（講師名簿は別添）</t>
    <rPh sb="0" eb="2">
      <t>キョウイク</t>
    </rPh>
    <rPh sb="2" eb="4">
      <t>ブモン</t>
    </rPh>
    <rPh sb="6" eb="8">
      <t>コウシ</t>
    </rPh>
    <rPh sb="8" eb="10">
      <t>メイボ</t>
    </rPh>
    <rPh sb="11" eb="13">
      <t>ベッテン</t>
    </rPh>
    <phoneticPr fontId="2"/>
  </si>
  <si>
    <t>教育部門（資格内容別）
（講師名簿は別添）</t>
    <rPh sb="0" eb="2">
      <t>キョウイク</t>
    </rPh>
    <rPh sb="2" eb="4">
      <t>ブモン</t>
    </rPh>
    <rPh sb="5" eb="7">
      <t>シカク</t>
    </rPh>
    <rPh sb="7" eb="9">
      <t>ナイヨウ</t>
    </rPh>
    <rPh sb="9" eb="10">
      <t>ベツ</t>
    </rPh>
    <rPh sb="13" eb="15">
      <t>コウシ</t>
    </rPh>
    <rPh sb="15" eb="17">
      <t>メイボ</t>
    </rPh>
    <rPh sb="18" eb="20">
      <t>ベッテン</t>
    </rPh>
    <phoneticPr fontId="2"/>
  </si>
  <si>
    <t>受講対象者要件
(具体的に)</t>
    <rPh sb="0" eb="2">
      <t>ジュコウ</t>
    </rPh>
    <rPh sb="2" eb="5">
      <t>タイショウシャ</t>
    </rPh>
    <rPh sb="5" eb="7">
      <t>ヨウケン</t>
    </rPh>
    <rPh sb="9" eb="12">
      <t>グタイテキ</t>
    </rPh>
    <phoneticPr fontId="2"/>
  </si>
  <si>
    <t>机の大きさ
W×D×H
(㎝)</t>
    <rPh sb="0" eb="1">
      <t>ツクエ</t>
    </rPh>
    <rPh sb="2" eb="3">
      <t>オオ</t>
    </rPh>
    <phoneticPr fontId="2"/>
  </si>
  <si>
    <t>○</t>
    <phoneticPr fontId="2"/>
  </si>
  <si>
    <t>全講師数（人）</t>
    <rPh sb="0" eb="1">
      <t>ゼン</t>
    </rPh>
    <rPh sb="1" eb="3">
      <t>コウシ</t>
    </rPh>
    <rPh sb="3" eb="4">
      <t>スウ</t>
    </rPh>
    <rPh sb="5" eb="6">
      <t>ニン</t>
    </rPh>
    <phoneticPr fontId="2"/>
  </si>
  <si>
    <t>うち常勤者数（人）</t>
    <rPh sb="2" eb="5">
      <t>ジョウキンシャ</t>
    </rPh>
    <rPh sb="5" eb="6">
      <t>スウ</t>
    </rPh>
    <rPh sb="7" eb="8">
      <t>ニン</t>
    </rPh>
    <phoneticPr fontId="2"/>
  </si>
  <si>
    <t>うち非常勤者数（人）</t>
    <rPh sb="2" eb="5">
      <t>ヒジョウキン</t>
    </rPh>
    <rPh sb="5" eb="6">
      <t>シャ</t>
    </rPh>
    <rPh sb="6" eb="7">
      <t>スウ</t>
    </rPh>
    <rPh sb="8" eb="9">
      <t>ニン</t>
    </rPh>
    <phoneticPr fontId="2"/>
  </si>
  <si>
    <t>うち指導員免許取得者（人）</t>
    <rPh sb="2" eb="5">
      <t>シドウイン</t>
    </rPh>
    <rPh sb="5" eb="7">
      <t>メンキョ</t>
    </rPh>
    <rPh sb="7" eb="9">
      <t>シュトク</t>
    </rPh>
    <rPh sb="9" eb="10">
      <t>シャ</t>
    </rPh>
    <rPh sb="11" eb="12">
      <t>ニン</t>
    </rPh>
    <phoneticPr fontId="2"/>
  </si>
  <si>
    <t>うち能力開発促進法第三十条の二第二項該当者（人）</t>
    <rPh sb="2" eb="4">
      <t>ノウリョク</t>
    </rPh>
    <rPh sb="4" eb="6">
      <t>カイハツ</t>
    </rPh>
    <rPh sb="6" eb="9">
      <t>ソクシンホウ</t>
    </rPh>
    <rPh sb="9" eb="10">
      <t>ダイ</t>
    </rPh>
    <rPh sb="10" eb="13">
      <t>３０ジョウ</t>
    </rPh>
    <rPh sb="14" eb="15">
      <t>２</t>
    </rPh>
    <rPh sb="15" eb="16">
      <t>ダイ</t>
    </rPh>
    <rPh sb="16" eb="18">
      <t>２コウ</t>
    </rPh>
    <rPh sb="18" eb="21">
      <t>ガイトウシャ</t>
    </rPh>
    <rPh sb="22" eb="23">
      <t>ニン</t>
    </rPh>
    <phoneticPr fontId="2"/>
  </si>
  <si>
    <t>全担当者数
（人）</t>
    <rPh sb="0" eb="1">
      <t>ゼン</t>
    </rPh>
    <rPh sb="1" eb="3">
      <t>タントウ</t>
    </rPh>
    <rPh sb="3" eb="4">
      <t>シャ</t>
    </rPh>
    <rPh sb="4" eb="5">
      <t>スウ</t>
    </rPh>
    <rPh sb="7" eb="8">
      <t>ニン</t>
    </rPh>
    <phoneticPr fontId="2"/>
  </si>
  <si>
    <t>委託訓練費見積り
（一ヶ月一人当たり）</t>
    <rPh sb="0" eb="2">
      <t>イタク</t>
    </rPh>
    <rPh sb="2" eb="4">
      <t>クンレン</t>
    </rPh>
    <rPh sb="4" eb="5">
      <t>ヒ</t>
    </rPh>
    <rPh sb="5" eb="7">
      <t>ミツモ</t>
    </rPh>
    <rPh sb="10" eb="11">
      <t>イチ</t>
    </rPh>
    <rPh sb="12" eb="13">
      <t>ゲツ</t>
    </rPh>
    <rPh sb="13" eb="14">
      <t>イチ</t>
    </rPh>
    <rPh sb="14" eb="15">
      <t>ニン</t>
    </rPh>
    <rPh sb="15" eb="16">
      <t>ア</t>
    </rPh>
    <phoneticPr fontId="2"/>
  </si>
  <si>
    <t>円(１月１人)</t>
    <rPh sb="0" eb="1">
      <t>エン</t>
    </rPh>
    <rPh sb="3" eb="4">
      <t>ツキ</t>
    </rPh>
    <rPh sb="5" eb="6">
      <t>ニン</t>
    </rPh>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</si>
  <si>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</si>
  <si>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</si>
  <si>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</si>
  <si>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アスベスト使用の有無</t>
    <rPh sb="5" eb="7">
      <t>シヨウ</t>
    </rPh>
    <rPh sb="8" eb="10">
      <t>ウム</t>
    </rPh>
    <phoneticPr fontId="2"/>
  </si>
  <si>
    <t>ＯＡ教室１</t>
    <rPh sb="2" eb="4">
      <t>キョウシツ</t>
    </rPh>
    <phoneticPr fontId="2"/>
  </si>
  <si>
    <t>パソコン１
（スペック等）</t>
    <rPh sb="11" eb="12">
      <t>トウ</t>
    </rPh>
    <phoneticPr fontId="2"/>
  </si>
  <si>
    <t>Km</t>
    <phoneticPr fontId="2"/>
  </si>
  <si>
    <t>トイレの数（個）</t>
    <rPh sb="4" eb="5">
      <t>スウ</t>
    </rPh>
    <rPh sb="6" eb="7">
      <t>コ</t>
    </rPh>
    <phoneticPr fontId="2"/>
  </si>
  <si>
    <t>２　委託訓練教育実績</t>
    <rPh sb="2" eb="4">
      <t>イタク</t>
    </rPh>
    <rPh sb="4" eb="6">
      <t>クンレン</t>
    </rPh>
    <rPh sb="6" eb="8">
      <t>キョウイク</t>
    </rPh>
    <rPh sb="8" eb="10">
      <t>ジッセキ</t>
    </rPh>
    <phoneticPr fontId="2"/>
  </si>
  <si>
    <t>３　訓練実施施設の概要</t>
    <rPh sb="2" eb="4">
      <t>クンレン</t>
    </rPh>
    <rPh sb="4" eb="6">
      <t>ジッシ</t>
    </rPh>
    <rPh sb="6" eb="8">
      <t>シセツ</t>
    </rPh>
    <rPh sb="9" eb="11">
      <t>ガイヨウ</t>
    </rPh>
    <phoneticPr fontId="2"/>
  </si>
  <si>
    <t>１　契約者及び訓練規模等</t>
    <rPh sb="2" eb="5">
      <t>ケイヤクシャ</t>
    </rPh>
    <rPh sb="5" eb="6">
      <t>オヨ</t>
    </rPh>
    <rPh sb="7" eb="9">
      <t>クンレン</t>
    </rPh>
    <rPh sb="9" eb="11">
      <t>キボ</t>
    </rPh>
    <rPh sb="11" eb="12">
      <t>トウ</t>
    </rPh>
    <phoneticPr fontId="2"/>
  </si>
  <si>
    <t>４　訓練の概要</t>
    <rPh sb="2" eb="4">
      <t>クンレン</t>
    </rPh>
    <rPh sb="5" eb="7">
      <t>ガイヨウ</t>
    </rPh>
    <phoneticPr fontId="2"/>
  </si>
  <si>
    <t>メールアドレス</t>
    <phoneticPr fontId="2"/>
  </si>
  <si>
    <t>所在地
(区市から)</t>
    <rPh sb="0" eb="3">
      <t>ショザイチ</t>
    </rPh>
    <rPh sb="5" eb="7">
      <t>クシ</t>
    </rPh>
    <phoneticPr fontId="2"/>
  </si>
  <si>
    <t>うち
学科時間</t>
    <rPh sb="3" eb="5">
      <t>ガッカ</t>
    </rPh>
    <rPh sb="5" eb="7">
      <t>ジカン</t>
    </rPh>
    <phoneticPr fontId="2"/>
  </si>
  <si>
    <t>うち
実技時間</t>
    <rPh sb="3" eb="5">
      <t>ジツギ</t>
    </rPh>
    <rPh sb="5" eb="7">
      <t>ジカン</t>
    </rPh>
    <phoneticPr fontId="2"/>
  </si>
  <si>
    <t>最寄り駅(バス停)からの距離２</t>
    <rPh sb="0" eb="2">
      <t>モヨ</t>
    </rPh>
    <rPh sb="3" eb="4">
      <t>エキ</t>
    </rPh>
    <rPh sb="7" eb="8">
      <t>テイ</t>
    </rPh>
    <rPh sb="12" eb="14">
      <t>キョリ</t>
    </rPh>
    <phoneticPr fontId="2"/>
  </si>
  <si>
    <t>ＯＡ教室２</t>
    <rPh sb="2" eb="4">
      <t>キョウシツ</t>
    </rPh>
    <phoneticPr fontId="2"/>
  </si>
  <si>
    <t>設置台数
（台）</t>
    <rPh sb="0" eb="2">
      <t>セッチ</t>
    </rPh>
    <rPh sb="2" eb="4">
      <t>ダイスウ</t>
    </rPh>
    <rPh sb="6" eb="7">
      <t>ダイ</t>
    </rPh>
    <phoneticPr fontId="2"/>
  </si>
  <si>
    <t>就職支援カリキュラム詳細</t>
    <rPh sb="0" eb="2">
      <t>シュウショク</t>
    </rPh>
    <rPh sb="2" eb="4">
      <t>シエン</t>
    </rPh>
    <rPh sb="10" eb="12">
      <t>ショウサイ</t>
    </rPh>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</si>
  <si>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</si>
  <si>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</si>
  <si>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t>
    <phoneticPr fontId="2"/>
  </si>
  <si>
    <t>３ヶ月</t>
    <rPh sb="2" eb="3">
      <t>ゲツ</t>
    </rPh>
    <phoneticPr fontId="2"/>
  </si>
  <si>
    <r>
      <t xml:space="preserve">机の大きさ
</t>
    </r>
    <r>
      <rPr>
        <sz val="8"/>
        <rFont val="ＭＳ Ｐゴシック"/>
        <family val="3"/>
        <charset val="128"/>
      </rPr>
      <t>W×D×H（㎝）</t>
    </r>
    <rPh sb="0" eb="1">
      <t>ツクエ</t>
    </rPh>
    <rPh sb="2" eb="3">
      <t>オオ</t>
    </rPh>
    <phoneticPr fontId="2"/>
  </si>
  <si>
    <t>座面の大きさ
W×D（㎝）</t>
    <rPh sb="0" eb="1">
      <t>ザ</t>
    </rPh>
    <rPh sb="1" eb="2">
      <t>メン</t>
    </rPh>
    <rPh sb="3" eb="4">
      <t>オオ</t>
    </rPh>
    <phoneticPr fontId="2"/>
  </si>
  <si>
    <t>実施施設２の最寄り駅</t>
    <rPh sb="0" eb="2">
      <t>ジッシ</t>
    </rPh>
    <rPh sb="2" eb="4">
      <t>シセツ</t>
    </rPh>
    <rPh sb="6" eb="8">
      <t>モヨリ</t>
    </rPh>
    <rPh sb="9" eb="10">
      <t>エキ</t>
    </rPh>
    <phoneticPr fontId="2"/>
  </si>
  <si>
    <t>座面の大きさ（W×D）</t>
    <rPh sb="0" eb="1">
      <t>ザ</t>
    </rPh>
    <rPh sb="1" eb="2">
      <t>メン</t>
    </rPh>
    <rPh sb="3" eb="4">
      <t>オオ</t>
    </rPh>
    <phoneticPr fontId="2"/>
  </si>
  <si>
    <t>パソコン２
（スペック等）</t>
    <rPh sb="11" eb="12">
      <t>トウ</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</si>
  <si>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</si>
  <si>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</si>
  <si>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</si>
  <si>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うち
指導員免許
取得者</t>
    <rPh sb="3" eb="6">
      <t>シドウイン</t>
    </rPh>
    <rPh sb="6" eb="8">
      <t>メンキョ</t>
    </rPh>
    <rPh sb="9" eb="12">
      <t>シュトクシャ</t>
    </rPh>
    <phoneticPr fontId="2"/>
  </si>
  <si>
    <t>うち
能開法
第30条の２
第２項該当者</t>
    <rPh sb="3" eb="4">
      <t>ノウ</t>
    </rPh>
    <rPh sb="4" eb="5">
      <t>カイ</t>
    </rPh>
    <rPh sb="5" eb="6">
      <t>ホウ</t>
    </rPh>
    <rPh sb="7" eb="8">
      <t>ダイ</t>
    </rPh>
    <rPh sb="10" eb="11">
      <t>ジョウ</t>
    </rPh>
    <rPh sb="14" eb="15">
      <t>ダイ</t>
    </rPh>
    <rPh sb="16" eb="17">
      <t>コウ</t>
    </rPh>
    <rPh sb="17" eb="20">
      <t>ガイトウシャ</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</si>
  <si>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</si>
  <si>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</si>
  <si>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</si>
  <si>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t>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</si>
  <si>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</si>
  <si>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</si>
  <si>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</si>
  <si>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</si>
  <si>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学科時間計</t>
    <rPh sb="0" eb="2">
      <t>ガッカ</t>
    </rPh>
    <rPh sb="2" eb="4">
      <t>ジカン</t>
    </rPh>
    <rPh sb="4" eb="5">
      <t>ケイ</t>
    </rPh>
    <phoneticPr fontId="2"/>
  </si>
  <si>
    <t>実技時間計</t>
    <rPh sb="0" eb="2">
      <t>ジツギ</t>
    </rPh>
    <rPh sb="2" eb="4">
      <t>ジカン</t>
    </rPh>
    <rPh sb="4" eb="5">
      <t>ケイ</t>
    </rPh>
    <phoneticPr fontId="2"/>
  </si>
  <si>
    <r>
      <t>７　就職支援の概要・就職支援カリキュラム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シュウショク</t>
    </rPh>
    <rPh sb="4" eb="6">
      <t>シエン</t>
    </rPh>
    <rPh sb="7" eb="9">
      <t>ガイヨウ</t>
    </rPh>
    <rPh sb="10" eb="12">
      <t>シュウショク</t>
    </rPh>
    <rPh sb="12" eb="14">
      <t>シエン</t>
    </rPh>
    <rPh sb="22" eb="24">
      <t>クンレン</t>
    </rPh>
    <rPh sb="24" eb="26">
      <t>カモク</t>
    </rPh>
    <rPh sb="29" eb="31">
      <t>サクセイ</t>
    </rPh>
    <phoneticPr fontId="2"/>
  </si>
  <si>
    <t>その他就職支援担当者数（人）</t>
    <rPh sb="2" eb="3">
      <t>タ</t>
    </rPh>
    <rPh sb="3" eb="5">
      <t>シュウショク</t>
    </rPh>
    <rPh sb="5" eb="7">
      <t>シエン</t>
    </rPh>
    <rPh sb="7" eb="10">
      <t>タントウシャ</t>
    </rPh>
    <rPh sb="10" eb="11">
      <t>スウ</t>
    </rPh>
    <rPh sb="12" eb="13">
      <t>ニン</t>
    </rPh>
    <phoneticPr fontId="2"/>
  </si>
  <si>
    <t>企業説明会の有無＊</t>
    <rPh sb="0" eb="2">
      <t>キギョウ</t>
    </rPh>
    <rPh sb="2" eb="5">
      <t>セツメイカイ</t>
    </rPh>
    <rPh sb="6" eb="8">
      <t>ウム</t>
    </rPh>
    <phoneticPr fontId="2"/>
  </si>
  <si>
    <t>関連資格・免許の名称・
経験内容等</t>
    <rPh sb="0" eb="2">
      <t>カンレン</t>
    </rPh>
    <rPh sb="2" eb="4">
      <t>シカク</t>
    </rPh>
    <rPh sb="5" eb="7">
      <t>メンキョ</t>
    </rPh>
    <rPh sb="8" eb="10">
      <t>メイショウ</t>
    </rPh>
    <rPh sb="12" eb="14">
      <t>ケイケン</t>
    </rPh>
    <rPh sb="14" eb="16">
      <t>ナイヨウ</t>
    </rPh>
    <rPh sb="16" eb="17">
      <t>ナド</t>
    </rPh>
    <phoneticPr fontId="2"/>
  </si>
  <si>
    <t>８　就　職　担　当　者　名　簿</t>
    <rPh sb="2" eb="3">
      <t>シュウ</t>
    </rPh>
    <rPh sb="4" eb="5">
      <t>ショク</t>
    </rPh>
    <rPh sb="6" eb="7">
      <t>タン</t>
    </rPh>
    <rPh sb="8" eb="9">
      <t>トウ</t>
    </rPh>
    <rPh sb="10" eb="11">
      <t>シャ</t>
    </rPh>
    <rPh sb="12" eb="13">
      <t>メイ</t>
    </rPh>
    <rPh sb="14" eb="15">
      <t>ボ</t>
    </rPh>
    <phoneticPr fontId="2"/>
  </si>
  <si>
    <t>入校式・修了式</t>
    <rPh sb="0" eb="2">
      <t>ニュウコウ</t>
    </rPh>
    <rPh sb="2" eb="3">
      <t>シキ</t>
    </rPh>
    <rPh sb="4" eb="6">
      <t>シュウリョウ</t>
    </rPh>
    <rPh sb="6" eb="7">
      <t>シキ</t>
    </rPh>
    <phoneticPr fontId="2"/>
  </si>
  <si>
    <t>※７　就職支援概要・就職支援カリキュラム「就職支援部門｣全担当者人数分すべて記載すること。</t>
    <rPh sb="3" eb="5">
      <t>シュウショク</t>
    </rPh>
    <rPh sb="5" eb="7">
      <t>シエン</t>
    </rPh>
    <rPh sb="7" eb="9">
      <t>ガイヨウ</t>
    </rPh>
    <rPh sb="10" eb="12">
      <t>シュウショク</t>
    </rPh>
    <rPh sb="12" eb="14">
      <t>シエン</t>
    </rPh>
    <rPh sb="21" eb="23">
      <t>シュウショク</t>
    </rPh>
    <rPh sb="23" eb="25">
      <t>シエン</t>
    </rPh>
    <rPh sb="25" eb="27">
      <t>ブモン</t>
    </rPh>
    <rPh sb="28" eb="29">
      <t>ゼン</t>
    </rPh>
    <rPh sb="29" eb="31">
      <t>タントウ</t>
    </rPh>
    <rPh sb="31" eb="32">
      <t>シャ</t>
    </rPh>
    <rPh sb="32" eb="34">
      <t>ニンズウ</t>
    </rPh>
    <rPh sb="34" eb="35">
      <t>ブン</t>
    </rPh>
    <rPh sb="38" eb="40">
      <t>キサイ</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</si>
  <si>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</si>
  <si>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</si>
  <si>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</si>
  <si>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＊自社出版については定価表示があっても販売しない（無償提供）。</t>
    <rPh sb="1" eb="3">
      <t>ジシャ</t>
    </rPh>
    <rPh sb="3" eb="5">
      <t>シュッパン</t>
    </rPh>
    <rPh sb="10" eb="12">
      <t>テイカ</t>
    </rPh>
    <rPh sb="12" eb="14">
      <t>ヒョウジ</t>
    </rPh>
    <rPh sb="19" eb="21">
      <t>ハンバイ</t>
    </rPh>
    <rPh sb="25" eb="27">
      <t>ムショウ</t>
    </rPh>
    <rPh sb="27" eb="29">
      <t>テイキョウ</t>
    </rPh>
    <phoneticPr fontId="2"/>
  </si>
  <si>
    <t>＊自社出版であっても、書店等一般に販売されているものに関しては販売可能。</t>
    <rPh sb="1" eb="3">
      <t>ジシャ</t>
    </rPh>
    <rPh sb="3" eb="5">
      <t>シュッパン</t>
    </rPh>
    <rPh sb="11" eb="14">
      <t>ショテントウ</t>
    </rPh>
    <rPh sb="14" eb="16">
      <t>イッパン</t>
    </rPh>
    <rPh sb="17" eb="19">
      <t>ハンバイ</t>
    </rPh>
    <rPh sb="27" eb="28">
      <t>カン</t>
    </rPh>
    <rPh sb="31" eb="33">
      <t>ハンバイ</t>
    </rPh>
    <rPh sb="33" eb="35">
      <t>カノウ</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</si>
  <si>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</si>
  <si>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</si>
  <si>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※要件</t>
    <rPh sb="1" eb="3">
      <t>ヨウケン</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</si>
  <si>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</si>
  <si>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</si>
  <si>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</si>
  <si>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</si>
  <si>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</si>
  <si>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</si>
  <si>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下記要件２に該当</t>
    <rPh sb="0" eb="2">
      <t>カキ</t>
    </rPh>
    <rPh sb="2" eb="4">
      <t>ヨウケン</t>
    </rPh>
    <rPh sb="6" eb="8">
      <t>ガイトウ</t>
    </rPh>
    <phoneticPr fontId="2"/>
  </si>
  <si>
    <t>2-(3)</t>
  </si>
  <si>
    <t>２年</t>
    <rPh sb="1" eb="2">
      <t>ネン</t>
    </rPh>
    <phoneticPr fontId="2"/>
  </si>
  <si>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</si>
  <si>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</si>
  <si>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</si>
  <si>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</si>
  <si>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</si>
  <si>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</si>
  <si>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</si>
  <si>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</si>
  <si>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2" eb="34">
      <t>メンジョ</t>
    </rPh>
    <rPh sb="35" eb="36">
      <t>ウ</t>
    </rPh>
    <rPh sb="44" eb="45">
      <t>モノ</t>
    </rPh>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</si>
  <si>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</si>
  <si>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</si>
  <si>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</si>
  <si>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</si>
  <si>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</si>
  <si>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</si>
  <si>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t xml:space="preserve">           実務の経験を有する者</t>
    <rPh sb="11" eb="13">
      <t>ジツム</t>
    </rPh>
    <rPh sb="14" eb="16">
      <t>ケイケン</t>
    </rPh>
    <rPh sb="17" eb="18">
      <t>ユウ</t>
    </rPh>
    <rPh sb="20" eb="21">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</si>
  <si>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</si>
  <si>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</si>
  <si>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</si>
  <si>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就職支援総時間</t>
    <rPh sb="0" eb="2">
      <t>シュウショク</t>
    </rPh>
    <rPh sb="2" eb="4">
      <t>シエン</t>
    </rPh>
    <rPh sb="4" eb="5">
      <t>ソウ</t>
    </rPh>
    <rPh sb="5" eb="7">
      <t>ジカン</t>
    </rPh>
    <phoneticPr fontId="2"/>
  </si>
  <si>
    <r>
      <t>※</t>
    </r>
    <r>
      <rPr>
        <sz val="10"/>
        <color indexed="10"/>
        <rFont val="ＭＳ Ｐゴシック"/>
        <family val="3"/>
        <charset val="128"/>
      </rPr>
      <t>「有」の場合は以下を必ず記載すること。</t>
    </r>
    <rPh sb="2" eb="3">
      <t>アリ</t>
    </rPh>
    <rPh sb="5" eb="7">
      <t>バアイ</t>
    </rPh>
    <rPh sb="8" eb="10">
      <t>イカ</t>
    </rPh>
    <rPh sb="11" eb="12">
      <t>カナラ</t>
    </rPh>
    <rPh sb="13" eb="15">
      <t>キサイ</t>
    </rPh>
    <phoneticPr fontId="2"/>
  </si>
  <si>
    <t>訓</t>
    <rPh sb="0" eb="1">
      <t>クン</t>
    </rPh>
    <phoneticPr fontId="2"/>
  </si>
  <si>
    <t>練</t>
    <rPh sb="0" eb="1">
      <t>レン</t>
    </rPh>
    <phoneticPr fontId="2"/>
  </si>
  <si>
    <t>の</t>
    <phoneticPr fontId="2"/>
  </si>
  <si>
    <t>内</t>
    <rPh sb="0" eb="1">
      <t>ナイ</t>
    </rPh>
    <phoneticPr fontId="2"/>
  </si>
  <si>
    <t>容</t>
    <rPh sb="0" eb="1">
      <t>ヨウ</t>
    </rPh>
    <phoneticPr fontId="2"/>
  </si>
  <si>
    <t>（</t>
    <phoneticPr fontId="2"/>
  </si>
  <si>
    <t>端</t>
    <rPh sb="0" eb="1">
      <t>タン</t>
    </rPh>
    <phoneticPr fontId="2"/>
  </si>
  <si>
    <t>的</t>
    <rPh sb="0" eb="1">
      <t>テキ</t>
    </rPh>
    <phoneticPr fontId="2"/>
  </si>
  <si>
    <t>に</t>
    <phoneticPr fontId="2"/>
  </si>
  <si>
    <t>）</t>
    <phoneticPr fontId="2"/>
  </si>
  <si>
    <t>学</t>
    <rPh sb="0" eb="1">
      <t>ガク</t>
    </rPh>
    <phoneticPr fontId="2"/>
  </si>
  <si>
    <t>科</t>
    <rPh sb="0" eb="1">
      <t>カ</t>
    </rPh>
    <phoneticPr fontId="2"/>
  </si>
  <si>
    <t>実</t>
    <rPh sb="0" eb="1">
      <t>ジツ</t>
    </rPh>
    <phoneticPr fontId="2"/>
  </si>
  <si>
    <t>技</t>
    <rPh sb="0" eb="1">
      <t>ワザ</t>
    </rPh>
    <phoneticPr fontId="2"/>
  </si>
  <si>
    <t>在席日数</t>
    <rPh sb="0" eb="2">
      <t>ザイセキ</t>
    </rPh>
    <rPh sb="2" eb="4">
      <t>ニッスウ</t>
    </rPh>
    <phoneticPr fontId="2"/>
  </si>
  <si>
    <t>（値引き額）</t>
    <rPh sb="1" eb="3">
      <t>ネビ</t>
    </rPh>
    <rPh sb="4" eb="5">
      <t>ガク</t>
    </rPh>
    <phoneticPr fontId="2"/>
  </si>
  <si>
    <t>＊販売価格（税込）の合計額が15,000円以内になるようにすること。</t>
    <rPh sb="1" eb="3">
      <t>ハンバイ</t>
    </rPh>
    <rPh sb="3" eb="5">
      <t>カカク</t>
    </rPh>
    <rPh sb="6" eb="8">
      <t>ゼイコミ</t>
    </rPh>
    <rPh sb="10" eb="12">
      <t>ゴウケイ</t>
    </rPh>
    <rPh sb="12" eb="13">
      <t>ガク</t>
    </rPh>
    <rPh sb="20" eb="21">
      <t>エン</t>
    </rPh>
    <rPh sb="21" eb="23">
      <t>イナイ</t>
    </rPh>
    <phoneticPr fontId="2"/>
  </si>
  <si>
    <t>合計</t>
    <rPh sb="0" eb="2">
      <t>ゴウケイ</t>
    </rPh>
    <phoneticPr fontId="2"/>
  </si>
  <si>
    <t>入校式の日程、時間数は変更しないこと。</t>
    <rPh sb="0" eb="3">
      <t>ニュウコウシキ</t>
    </rPh>
    <rPh sb="4" eb="6">
      <t>ニッテイ</t>
    </rPh>
    <rPh sb="7" eb="9">
      <t>ジカン</t>
    </rPh>
    <rPh sb="9" eb="10">
      <t>スウ</t>
    </rPh>
    <rPh sb="11" eb="13">
      <t>ヘンコウ</t>
    </rPh>
    <phoneticPr fontId="2"/>
  </si>
  <si>
    <t>最低履行人数</t>
    <rPh sb="0" eb="2">
      <t>サイテイ</t>
    </rPh>
    <rPh sb="2" eb="4">
      <t>リコウ</t>
    </rPh>
    <rPh sb="4" eb="6">
      <t>ニンズウ</t>
    </rPh>
    <phoneticPr fontId="2"/>
  </si>
  <si>
    <t>月計</t>
    <rPh sb="0" eb="1">
      <t>ツキ</t>
    </rPh>
    <rPh sb="1" eb="2">
      <t>ケイ</t>
    </rPh>
    <phoneticPr fontId="2"/>
  </si>
  <si>
    <t>※以下のものをご準備の上、ご提出ください。</t>
    <rPh sb="1" eb="3">
      <t>イカ</t>
    </rPh>
    <rPh sb="8" eb="10">
      <t>ジュンビ</t>
    </rPh>
    <rPh sb="11" eb="12">
      <t>ウエ</t>
    </rPh>
    <rPh sb="14" eb="16">
      <t>テイシュツ</t>
    </rPh>
    <phoneticPr fontId="2"/>
  </si>
  <si>
    <t>※データ以外の提出物は全て印刷してください。</t>
    <rPh sb="4" eb="6">
      <t>イガイ</t>
    </rPh>
    <rPh sb="7" eb="9">
      <t>テイシュツ</t>
    </rPh>
    <rPh sb="9" eb="10">
      <t>ブツ</t>
    </rPh>
    <rPh sb="11" eb="12">
      <t>スベ</t>
    </rPh>
    <rPh sb="13" eb="15">
      <t>インサツ</t>
    </rPh>
    <phoneticPr fontId="2"/>
  </si>
  <si>
    <t>チェック欄</t>
    <rPh sb="4" eb="5">
      <t>ラン</t>
    </rPh>
    <phoneticPr fontId="2"/>
  </si>
  <si>
    <t>提　　　出　　　物</t>
    <rPh sb="0" eb="1">
      <t>ツツミ</t>
    </rPh>
    <rPh sb="4" eb="5">
      <t>デ</t>
    </rPh>
    <rPh sb="8" eb="9">
      <t>ブツ</t>
    </rPh>
    <phoneticPr fontId="2"/>
  </si>
  <si>
    <t>注　　意　　事　　項</t>
    <rPh sb="0" eb="1">
      <t>チュウ</t>
    </rPh>
    <rPh sb="3" eb="4">
      <t>イ</t>
    </rPh>
    <rPh sb="6" eb="7">
      <t>コト</t>
    </rPh>
    <rPh sb="9" eb="10">
      <t>コウ</t>
    </rPh>
    <phoneticPr fontId="2"/>
  </si>
  <si>
    <t>教室配置図（例示参照）</t>
    <rPh sb="0" eb="2">
      <t>キョウシツ</t>
    </rPh>
    <rPh sb="2" eb="4">
      <t>ハイチ</t>
    </rPh>
    <rPh sb="4" eb="5">
      <t>ズ</t>
    </rPh>
    <rPh sb="6" eb="8">
      <t>レイジ</t>
    </rPh>
    <rPh sb="8" eb="10">
      <t>サンショウ</t>
    </rPh>
    <phoneticPr fontId="2"/>
  </si>
  <si>
    <t>ＯＡ室、その他使用予定教室全てについて用意</t>
    <rPh sb="19" eb="21">
      <t>ヨウイ</t>
    </rPh>
    <phoneticPr fontId="2"/>
  </si>
  <si>
    <t>訓練施設、設備の写真</t>
    <rPh sb="0" eb="2">
      <t>クンレン</t>
    </rPh>
    <rPh sb="2" eb="4">
      <t>シセツ</t>
    </rPh>
    <rPh sb="5" eb="7">
      <t>セツビ</t>
    </rPh>
    <rPh sb="8" eb="10">
      <t>シャシン</t>
    </rPh>
    <phoneticPr fontId="2"/>
  </si>
  <si>
    <t>建物の概観、教室全景、机・椅子、設備機器等を鮮明に撮影したもの</t>
    <rPh sb="22" eb="24">
      <t>センメイ</t>
    </rPh>
    <rPh sb="25" eb="27">
      <t>サツエイ</t>
    </rPh>
    <phoneticPr fontId="2"/>
  </si>
  <si>
    <t>地図（最寄り駅又はバス停から実施施設まで）</t>
    <rPh sb="0" eb="2">
      <t>チズ</t>
    </rPh>
    <rPh sb="3" eb="5">
      <t>モヨ</t>
    </rPh>
    <rPh sb="6" eb="7">
      <t>エキ</t>
    </rPh>
    <rPh sb="7" eb="8">
      <t>マタ</t>
    </rPh>
    <rPh sb="11" eb="12">
      <t>テイ</t>
    </rPh>
    <rPh sb="14" eb="16">
      <t>ジッシ</t>
    </rPh>
    <rPh sb="16" eb="18">
      <t>シセツ</t>
    </rPh>
    <phoneticPr fontId="2"/>
  </si>
  <si>
    <t>履修後取得可能な資格及び目標とする資格の概要、試験実施機関、団体等</t>
    <rPh sb="0" eb="2">
      <t>リシュウ</t>
    </rPh>
    <rPh sb="2" eb="3">
      <t>ゴ</t>
    </rPh>
    <rPh sb="3" eb="5">
      <t>シュトク</t>
    </rPh>
    <rPh sb="5" eb="7">
      <t>カノウ</t>
    </rPh>
    <rPh sb="8" eb="10">
      <t>シカク</t>
    </rPh>
    <rPh sb="10" eb="11">
      <t>オヨ</t>
    </rPh>
    <rPh sb="12" eb="14">
      <t>モクヒョウ</t>
    </rPh>
    <rPh sb="17" eb="19">
      <t>シカク</t>
    </rPh>
    <rPh sb="20" eb="22">
      <t>ガイヨウ</t>
    </rPh>
    <rPh sb="23" eb="25">
      <t>シケン</t>
    </rPh>
    <rPh sb="25" eb="27">
      <t>ジッシ</t>
    </rPh>
    <rPh sb="27" eb="29">
      <t>キカン</t>
    </rPh>
    <rPh sb="30" eb="32">
      <t>ダンタイ</t>
    </rPh>
    <rPh sb="32" eb="33">
      <t>トウ</t>
    </rPh>
    <phoneticPr fontId="2"/>
  </si>
  <si>
    <t>職業紹介権の写し</t>
    <rPh sb="0" eb="2">
      <t>ショクギョウ</t>
    </rPh>
    <rPh sb="2" eb="4">
      <t>ショウカイ</t>
    </rPh>
    <rPh sb="4" eb="5">
      <t>ケン</t>
    </rPh>
    <rPh sb="6" eb="7">
      <t>ウツ</t>
    </rPh>
    <phoneticPr fontId="2"/>
  </si>
  <si>
    <t>法人の定款、寄付行為等の写し</t>
    <rPh sb="0" eb="2">
      <t>ホウジン</t>
    </rPh>
    <rPh sb="3" eb="5">
      <t>テイカン</t>
    </rPh>
    <rPh sb="6" eb="8">
      <t>キフ</t>
    </rPh>
    <rPh sb="8" eb="10">
      <t>コウイ</t>
    </rPh>
    <rPh sb="10" eb="11">
      <t>トウ</t>
    </rPh>
    <rPh sb="12" eb="13">
      <t>ウツ</t>
    </rPh>
    <phoneticPr fontId="2"/>
  </si>
  <si>
    <t>貸借対照表及び
損益計算書又は消費収支計算書</t>
    <rPh sb="0" eb="2">
      <t>タイシャク</t>
    </rPh>
    <rPh sb="2" eb="5">
      <t>タイショウヒョウ</t>
    </rPh>
    <rPh sb="5" eb="6">
      <t>オヨ</t>
    </rPh>
    <rPh sb="8" eb="10">
      <t>ソンエキ</t>
    </rPh>
    <rPh sb="10" eb="13">
      <t>ケイサンショ</t>
    </rPh>
    <rPh sb="13" eb="14">
      <t>マタ</t>
    </rPh>
    <rPh sb="15" eb="17">
      <t>ショウヒ</t>
    </rPh>
    <rPh sb="17" eb="19">
      <t>シュウシ</t>
    </rPh>
    <rPh sb="19" eb="22">
      <t>ケイサンショ</t>
    </rPh>
    <phoneticPr fontId="2"/>
  </si>
  <si>
    <t>①</t>
    <phoneticPr fontId="2"/>
  </si>
  <si>
    <r>
      <t>２部</t>
    </r>
    <r>
      <rPr>
        <u/>
        <sz val="11"/>
        <rFont val="ＭＳ Ｐ明朝"/>
        <family val="1"/>
        <charset val="128"/>
      </rPr>
      <t>印刷して用意</t>
    </r>
    <rPh sb="1" eb="2">
      <t>ブ</t>
    </rPh>
    <rPh sb="2" eb="4">
      <t>インサツ</t>
    </rPh>
    <rPh sb="6" eb="8">
      <t>ヨウイ</t>
    </rPh>
    <phoneticPr fontId="2"/>
  </si>
  <si>
    <t>②</t>
    <phoneticPr fontId="2"/>
  </si>
  <si>
    <t>③</t>
    <phoneticPr fontId="2"/>
  </si>
  <si>
    <t>④</t>
    <phoneticPr fontId="2"/>
  </si>
  <si>
    <t>実施施設名、最寄駅（バス停）からの距離、所要時間（分）を記載</t>
    <phoneticPr fontId="2"/>
  </si>
  <si>
    <t>⑤</t>
    <phoneticPr fontId="2"/>
  </si>
  <si>
    <t>⑥</t>
    <phoneticPr fontId="2"/>
  </si>
  <si>
    <t>データ</t>
    <phoneticPr fontId="2"/>
  </si>
  <si>
    <t>⑦</t>
    <phoneticPr fontId="2"/>
  </si>
  <si>
    <t>該当する場合のみ</t>
    <phoneticPr fontId="2"/>
  </si>
  <si>
    <t>⑧</t>
    <phoneticPr fontId="2"/>
  </si>
  <si>
    <t>⑨</t>
    <phoneticPr fontId="2"/>
  </si>
  <si>
    <t>１１　受託申込提出物一覧</t>
    <rPh sb="3" eb="5">
      <t>ジュタク</t>
    </rPh>
    <rPh sb="5" eb="7">
      <t>モウシコミ</t>
    </rPh>
    <rPh sb="7" eb="9">
      <t>テイシュツ</t>
    </rPh>
    <rPh sb="9" eb="10">
      <t>ブツ</t>
    </rPh>
    <rPh sb="10" eb="12">
      <t>イチラン</t>
    </rPh>
    <phoneticPr fontId="2"/>
  </si>
  <si>
    <t>雇用　一郎</t>
    <rPh sb="0" eb="2">
      <t>コヨウ</t>
    </rPh>
    <rPh sb="3" eb="5">
      <t>イチロウ</t>
    </rPh>
    <phoneticPr fontId="2"/>
  </si>
  <si>
    <t>専門校卒</t>
    <rPh sb="0" eb="2">
      <t>センモン</t>
    </rPh>
    <rPh sb="2" eb="3">
      <t>コウ</t>
    </rPh>
    <rPh sb="3" eb="4">
      <t>ソツ</t>
    </rPh>
    <phoneticPr fontId="2"/>
  </si>
  <si>
    <t>就職実績（率）：就職支援経費算出の式による。</t>
    <rPh sb="0" eb="2">
      <t>シュウショク</t>
    </rPh>
    <rPh sb="2" eb="4">
      <t>ジッセキ</t>
    </rPh>
    <rPh sb="5" eb="6">
      <t>リツ</t>
    </rPh>
    <rPh sb="8" eb="10">
      <t>シュウショク</t>
    </rPh>
    <rPh sb="10" eb="12">
      <t>シエン</t>
    </rPh>
    <rPh sb="12" eb="14">
      <t>ケイヒ</t>
    </rPh>
    <rPh sb="14" eb="16">
      <t>サンシュツ</t>
    </rPh>
    <rPh sb="17" eb="18">
      <t>シキ</t>
    </rPh>
    <phoneticPr fontId="2"/>
  </si>
  <si>
    <t>訓練時間(学科＋実技）</t>
    <rPh sb="0" eb="2">
      <t>クンレン</t>
    </rPh>
    <rPh sb="2" eb="4">
      <t>ジカン</t>
    </rPh>
    <rPh sb="5" eb="7">
      <t>ガッカ</t>
    </rPh>
    <rPh sb="8" eb="10">
      <t>ジツギ</t>
    </rPh>
    <phoneticPr fontId="2"/>
  </si>
  <si>
    <t>受託
可能月</t>
    <rPh sb="0" eb="2">
      <t>ジュタク</t>
    </rPh>
    <rPh sb="3" eb="5">
      <t>カノウ</t>
    </rPh>
    <rPh sb="5" eb="6">
      <t>ツキ</t>
    </rPh>
    <phoneticPr fontId="2"/>
  </si>
  <si>
    <t>その他（人）</t>
    <rPh sb="2" eb="3">
      <t>タ</t>
    </rPh>
    <rPh sb="4" eb="5">
      <t>ヒト</t>
    </rPh>
    <phoneticPr fontId="2"/>
  </si>
  <si>
    <t>就職支援内容（就職に結びつけるための方策を含む）</t>
    <rPh sb="0" eb="2">
      <t>シュウショク</t>
    </rPh>
    <rPh sb="2" eb="4">
      <t>シエン</t>
    </rPh>
    <rPh sb="4" eb="6">
      <t>ナイヨウ</t>
    </rPh>
    <rPh sb="7" eb="9">
      <t>シュウショク</t>
    </rPh>
    <rPh sb="10" eb="11">
      <t>ムス</t>
    </rPh>
    <rPh sb="18" eb="20">
      <t>ホウサク</t>
    </rPh>
    <rPh sb="21" eb="22">
      <t>フク</t>
    </rPh>
    <phoneticPr fontId="2"/>
  </si>
  <si>
    <t>＊企業説明会の有無が「有」の場合は、下の詳細欄に必ず「企業説明会」を記入すること。</t>
    <rPh sb="1" eb="3">
      <t>キギョウ</t>
    </rPh>
    <rPh sb="3" eb="6">
      <t>セツメイカイ</t>
    </rPh>
    <rPh sb="7" eb="9">
      <t>ウム</t>
    </rPh>
    <rPh sb="11" eb="12">
      <t>アリ</t>
    </rPh>
    <rPh sb="14" eb="16">
      <t>バアイ</t>
    </rPh>
    <rPh sb="18" eb="19">
      <t>シタ</t>
    </rPh>
    <rPh sb="20" eb="22">
      <t>ショウサイ</t>
    </rPh>
    <rPh sb="22" eb="23">
      <t>ラン</t>
    </rPh>
    <rPh sb="24" eb="25">
      <t>カナラ</t>
    </rPh>
    <rPh sb="27" eb="29">
      <t>キギョウ</t>
    </rPh>
    <rPh sb="29" eb="32">
      <t>セツメイカイ</t>
    </rPh>
    <rPh sb="34" eb="36">
      <t>キニュウ</t>
    </rPh>
    <phoneticPr fontId="2"/>
  </si>
  <si>
    <t>監督官庁等の認定書等の写し</t>
    <rPh sb="0" eb="2">
      <t>カントク</t>
    </rPh>
    <rPh sb="2" eb="4">
      <t>カンチョウ</t>
    </rPh>
    <rPh sb="4" eb="5">
      <t>トウ</t>
    </rPh>
    <rPh sb="6" eb="8">
      <t>ニンテイ</t>
    </rPh>
    <rPh sb="8" eb="9">
      <t>ショ</t>
    </rPh>
    <rPh sb="9" eb="10">
      <t>トウ</t>
    </rPh>
    <rPh sb="11" eb="12">
      <t>ウツ</t>
    </rPh>
    <phoneticPr fontId="2"/>
  </si>
  <si>
    <r>
      <t>２　委託訓練教育実績（</t>
    </r>
    <r>
      <rPr>
        <b/>
        <u/>
        <sz val="14"/>
        <color indexed="10"/>
        <rFont val="ＭＳ Ｐゴシック"/>
        <family val="3"/>
        <charset val="128"/>
      </rPr>
      <t>東京都を含む</t>
    </r>
    <r>
      <rPr>
        <b/>
        <sz val="14"/>
        <rFont val="ＭＳ Ｐゴシック"/>
        <family val="3"/>
        <charset val="128"/>
      </rPr>
      <t>公共機関のみ）</t>
    </r>
    <rPh sb="2" eb="4">
      <t>イタク</t>
    </rPh>
    <rPh sb="4" eb="6">
      <t>クンレン</t>
    </rPh>
    <rPh sb="6" eb="8">
      <t>キョウイク</t>
    </rPh>
    <rPh sb="8" eb="10">
      <t>ジッセキ</t>
    </rPh>
    <rPh sb="11" eb="13">
      <t>トウキョウ</t>
    </rPh>
    <rPh sb="13" eb="14">
      <t>ト</t>
    </rPh>
    <rPh sb="15" eb="16">
      <t>フク</t>
    </rPh>
    <rPh sb="17" eb="19">
      <t>コウキョウ</t>
    </rPh>
    <rPh sb="19" eb="21">
      <t>キカン</t>
    </rPh>
    <phoneticPr fontId="2"/>
  </si>
  <si>
    <t>⑩</t>
    <phoneticPr fontId="2"/>
  </si>
  <si>
    <r>
      <t>①～⑤が入ったもの。</t>
    </r>
    <r>
      <rPr>
        <sz val="11"/>
        <rFont val="ＭＳ Ｐ明朝"/>
        <family val="1"/>
        <charset val="128"/>
      </rPr>
      <t>ＣＤ-ROM、ＭＯ可（圧縮等しないこと）</t>
    </r>
    <rPh sb="21" eb="23">
      <t>アッシュク</t>
    </rPh>
    <rPh sb="23" eb="24">
      <t>トウ</t>
    </rPh>
    <phoneticPr fontId="2"/>
  </si>
  <si>
    <t>施設ごとに１部</t>
    <rPh sb="0" eb="2">
      <t>シセツ</t>
    </rPh>
    <rPh sb="6" eb="7">
      <t>ブ</t>
    </rPh>
    <phoneticPr fontId="2"/>
  </si>
  <si>
    <t>＊英数字は半角、時間は24時間
   標記</t>
    <rPh sb="1" eb="4">
      <t>エイスウジ</t>
    </rPh>
    <rPh sb="5" eb="7">
      <t>ハンカク</t>
    </rPh>
    <rPh sb="8" eb="10">
      <t>ジカン</t>
    </rPh>
    <rPh sb="13" eb="15">
      <t>ジカン</t>
    </rPh>
    <rPh sb="19" eb="21">
      <t>ヒョウキ</t>
    </rPh>
    <phoneticPr fontId="2"/>
  </si>
  <si>
    <t>１機関１部　※　個人立専修学校の場合は、認可書の写し、設置者の住民票及び印鑑登録証明書等を提出</t>
    <rPh sb="1" eb="3">
      <t>キカン</t>
    </rPh>
    <rPh sb="4" eb="5">
      <t>ブ</t>
    </rPh>
    <phoneticPr fontId="2"/>
  </si>
  <si>
    <t>４ヶ月</t>
    <rPh sb="2" eb="3">
      <t>ゲツ</t>
    </rPh>
    <phoneticPr fontId="2"/>
  </si>
  <si>
    <t xml:space="preserve">雇用能力開発機構(基金訓練) </t>
    <rPh sb="0" eb="2">
      <t>コヨウ</t>
    </rPh>
    <rPh sb="2" eb="4">
      <t>ノウリョク</t>
    </rPh>
    <rPh sb="4" eb="6">
      <t>カイハツ</t>
    </rPh>
    <rPh sb="6" eb="8">
      <t>キコウ</t>
    </rPh>
    <rPh sb="9" eb="11">
      <t>キキン</t>
    </rPh>
    <rPh sb="11" eb="13">
      <t>クンレン</t>
    </rPh>
    <phoneticPr fontId="2"/>
  </si>
  <si>
    <t>高齢･障害・求職者支援機構</t>
    <rPh sb="0" eb="2">
      <t>コウレイ</t>
    </rPh>
    <rPh sb="3" eb="5">
      <t>ショウガイ</t>
    </rPh>
    <rPh sb="6" eb="8">
      <t>キュウショク</t>
    </rPh>
    <rPh sb="8" eb="9">
      <t>シャ</t>
    </rPh>
    <rPh sb="9" eb="11">
      <t>シエン</t>
    </rPh>
    <rPh sb="11" eb="13">
      <t>キコウ</t>
    </rPh>
    <phoneticPr fontId="2"/>
  </si>
  <si>
    <t>公共機関での実績の有無</t>
    <rPh sb="0" eb="2">
      <t>コウキョウ</t>
    </rPh>
    <rPh sb="2" eb="4">
      <t>キカン</t>
    </rPh>
    <rPh sb="6" eb="8">
      <t>ジッセキ</t>
    </rPh>
    <rPh sb="9" eb="11">
      <t>ウム</t>
    </rPh>
    <phoneticPr fontId="2"/>
  </si>
  <si>
    <t>□□□科</t>
    <rPh sb="3" eb="4">
      <t>カ</t>
    </rPh>
    <phoneticPr fontId="2"/>
  </si>
  <si>
    <t>東京都(再就職促進訓練室)</t>
    <rPh sb="0" eb="2">
      <t>トウキョウ</t>
    </rPh>
    <rPh sb="2" eb="3">
      <t>ト</t>
    </rPh>
    <rPh sb="4" eb="7">
      <t>サイシュウショク</t>
    </rPh>
    <rPh sb="7" eb="9">
      <t>ソクシン</t>
    </rPh>
    <rPh sb="9" eb="11">
      <t>クンレン</t>
    </rPh>
    <rPh sb="11" eb="12">
      <t>シツ</t>
    </rPh>
    <phoneticPr fontId="2"/>
  </si>
  <si>
    <t>訓練終了後の就職支援内容(具体的な就職支援策）</t>
    <rPh sb="0" eb="2">
      <t>クンレン</t>
    </rPh>
    <rPh sb="2" eb="4">
      <t>シュウリョウ</t>
    </rPh>
    <rPh sb="4" eb="5">
      <t>ゴ</t>
    </rPh>
    <rPh sb="6" eb="8">
      <t>シュウショク</t>
    </rPh>
    <rPh sb="8" eb="10">
      <t>シエン</t>
    </rPh>
    <rPh sb="10" eb="12">
      <t>ナイヨウ</t>
    </rPh>
    <rPh sb="13" eb="16">
      <t>グタイテキ</t>
    </rPh>
    <rPh sb="17" eb="19">
      <t>シュウショク</t>
    </rPh>
    <rPh sb="19" eb="21">
      <t>シエン</t>
    </rPh>
    <rPh sb="21" eb="22">
      <t>サク</t>
    </rPh>
    <phoneticPr fontId="2"/>
  </si>
  <si>
    <t>○</t>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</si>
  <si>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</si>
  <si>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</si>
  <si>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</si>
  <si>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</si>
  <si>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</si>
  <si>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</si>
  <si>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</si>
  <si>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</si>
  <si>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</si>
  <si>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</si>
  <si>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</si>
  <si>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</si>
  <si>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</si>
  <si>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</si>
  <si>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r>
      <t>就職支援時間：12時間以上</t>
    </r>
    <r>
      <rPr>
        <sz val="11"/>
        <rFont val="ＭＳ Ｐゴシック"/>
        <family val="3"/>
        <charset val="128"/>
      </rPr>
      <t>24時間以下</t>
    </r>
    <rPh sb="0" eb="2">
      <t>シュウショク</t>
    </rPh>
    <rPh sb="2" eb="4">
      <t>シエン</t>
    </rPh>
    <rPh sb="4" eb="6">
      <t>ジカン</t>
    </rPh>
    <rPh sb="9" eb="11">
      <t>ジカン</t>
    </rPh>
    <rPh sb="11" eb="13">
      <t>イジョウ</t>
    </rPh>
    <rPh sb="15" eb="17">
      <t>ジカン</t>
    </rPh>
    <rPh sb="17" eb="19">
      <t>イカ</t>
    </rPh>
    <phoneticPr fontId="2"/>
  </si>
  <si>
    <t>畑　楽田</t>
    <rPh sb="0" eb="1">
      <t>ハタ</t>
    </rPh>
    <rPh sb="2" eb="3">
      <t>ラク</t>
    </rPh>
    <rPh sb="3" eb="4">
      <t>タ</t>
    </rPh>
    <phoneticPr fontId="2"/>
  </si>
  <si>
    <t>○</t>
    <phoneticPr fontId="2"/>
  </si>
  <si>
    <t>看護師</t>
    <rPh sb="0" eb="2">
      <t>カンゴ</t>
    </rPh>
    <rPh sb="2" eb="3">
      <t>シ</t>
    </rPh>
    <phoneticPr fontId="2"/>
  </si>
  <si>
    <t>開講時期
（平成22年度以降）</t>
    <rPh sb="0" eb="2">
      <t>カイコウ</t>
    </rPh>
    <rPh sb="2" eb="4">
      <t>ジキ</t>
    </rPh>
    <rPh sb="6" eb="8">
      <t>ヘイセイ</t>
    </rPh>
    <rPh sb="10" eb="14">
      <t>ネンドイコウ</t>
    </rPh>
    <phoneticPr fontId="2"/>
  </si>
  <si>
    <r>
      <t>平成2</t>
    </r>
    <r>
      <rPr>
        <sz val="11"/>
        <rFont val="ＭＳ Ｐゴシック"/>
        <family val="3"/>
        <charset val="128"/>
      </rPr>
      <t>2</t>
    </r>
    <r>
      <rPr>
        <sz val="11"/>
        <rFont val="ＭＳ Ｐゴシック"/>
        <family val="3"/>
        <charset val="128"/>
      </rPr>
      <t>年7月</t>
    </r>
    <rPh sb="0" eb="2">
      <t>ヘイセイ</t>
    </rPh>
    <rPh sb="4" eb="5">
      <t>ネン</t>
    </rPh>
    <rPh sb="6" eb="7">
      <t>ガツ</t>
    </rPh>
    <phoneticPr fontId="2"/>
  </si>
  <si>
    <r>
      <t>平成2</t>
    </r>
    <r>
      <rPr>
        <sz val="11"/>
        <rFont val="ＭＳ Ｐゴシック"/>
        <family val="3"/>
        <charset val="128"/>
      </rPr>
      <t>3</t>
    </r>
    <r>
      <rPr>
        <sz val="11"/>
        <rFont val="ＭＳ Ｐゴシック"/>
        <family val="3"/>
        <charset val="128"/>
      </rPr>
      <t>年4月</t>
    </r>
    <rPh sb="0" eb="2">
      <t>ヘイセイ</t>
    </rPh>
    <rPh sb="4" eb="5">
      <t>ネン</t>
    </rPh>
    <rPh sb="6" eb="7">
      <t>ガツ</t>
    </rPh>
    <phoneticPr fontId="2"/>
  </si>
  <si>
    <r>
      <t>平成2</t>
    </r>
    <r>
      <rPr>
        <sz val="11"/>
        <rFont val="ＭＳ Ｐゴシック"/>
        <family val="3"/>
        <charset val="128"/>
      </rPr>
      <t>4</t>
    </r>
    <r>
      <rPr>
        <sz val="11"/>
        <rFont val="ＭＳ Ｐゴシック"/>
        <family val="3"/>
        <charset val="128"/>
      </rPr>
      <t>年10月</t>
    </r>
    <rPh sb="0" eb="2">
      <t>ヘイセイ</t>
    </rPh>
    <rPh sb="4" eb="5">
      <t>ネン</t>
    </rPh>
    <rPh sb="7" eb="8">
      <t>ガツ</t>
    </rPh>
    <phoneticPr fontId="2"/>
  </si>
  <si>
    <t>◎東京 太郎</t>
    <rPh sb="1" eb="3">
      <t>トウキョウ</t>
    </rPh>
    <rPh sb="4" eb="6">
      <t>タロウ</t>
    </rPh>
    <phoneticPr fontId="2"/>
  </si>
  <si>
    <t>（1回目：○月△日、2回目：○月△日、3回目：○月△日・・・)</t>
    <rPh sb="2" eb="4">
      <t>カイメ</t>
    </rPh>
    <rPh sb="6" eb="7">
      <t>ガツ</t>
    </rPh>
    <rPh sb="8" eb="9">
      <t>ニチ</t>
    </rPh>
    <phoneticPr fontId="2"/>
  </si>
  <si>
    <t>※放課後等時間外を含めて実施</t>
    <rPh sb="1" eb="5">
      <t>ホウカゴトウ</t>
    </rPh>
    <rPh sb="5" eb="8">
      <t>ジカンガイ</t>
    </rPh>
    <rPh sb="9" eb="10">
      <t>フク</t>
    </rPh>
    <rPh sb="12" eb="14">
      <t>ジッシ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</si>
  <si>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</si>
  <si>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</si>
  <si>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</si>
  <si>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</si>
  <si>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</si>
  <si>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</si>
  <si>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同一の訓練で、教室が異なる建物にある場合記入</t>
    <rPh sb="0" eb="2">
      <t>ドウイツ</t>
    </rPh>
    <rPh sb="3" eb="5">
      <t>クンレン</t>
    </rPh>
    <rPh sb="7" eb="9">
      <t>キョウシツ</t>
    </rPh>
    <rPh sb="10" eb="11">
      <t>コト</t>
    </rPh>
    <rPh sb="13" eb="15">
      <t>タテモノ</t>
    </rPh>
    <rPh sb="18" eb="20">
      <t>バアイ</t>
    </rPh>
    <rPh sb="20" eb="22">
      <t>キニュウ</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</si>
  <si>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</si>
  <si>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</si>
  <si>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実施施設２の最寄り駅以下、セルの色がみどりの箇所、同一の訓練で教室が異なる建物にある場合記入</t>
    <rPh sb="0" eb="2">
      <t>ジッシ</t>
    </rPh>
    <rPh sb="2" eb="4">
      <t>シセツ</t>
    </rPh>
    <rPh sb="6" eb="8">
      <t>モヨリ</t>
    </rPh>
    <rPh sb="9" eb="10">
      <t>エキ</t>
    </rPh>
    <rPh sb="10" eb="12">
      <t>イカ</t>
    </rPh>
    <rPh sb="16" eb="17">
      <t>イロ</t>
    </rPh>
    <rPh sb="22" eb="24">
      <t>カショ</t>
    </rPh>
    <rPh sb="25" eb="27">
      <t>ドウイツ</t>
    </rPh>
    <rPh sb="28" eb="30">
      <t>クンレン</t>
    </rPh>
    <rPh sb="31" eb="33">
      <t>キョウシツ</t>
    </rPh>
    <rPh sb="34" eb="35">
      <t>コト</t>
    </rPh>
    <rPh sb="37" eb="39">
      <t>タテモノ</t>
    </rPh>
    <rPh sb="42" eb="44">
      <t>バアイ</t>
    </rPh>
    <rPh sb="44" eb="46">
      <t>キニュウ</t>
    </rPh>
    <phoneticPr fontId="2"/>
  </si>
  <si>
    <t>電話番号</t>
    <phoneticPr fontId="2"/>
  </si>
  <si>
    <t>　45分から60分の間で設定すること</t>
    <rPh sb="3" eb="4">
      <t>フン</t>
    </rPh>
    <rPh sb="8" eb="9">
      <t>フン</t>
    </rPh>
    <rPh sb="10" eb="11">
      <t>アイダ</t>
    </rPh>
    <rPh sb="12" eb="14">
      <t>セッテイ</t>
    </rPh>
    <phoneticPr fontId="2"/>
  </si>
  <si>
    <t>１時限（１コマ）あたりの時間数（分）</t>
    <rPh sb="1" eb="3">
      <t>ジゲン</t>
    </rPh>
    <rPh sb="12" eb="15">
      <t>ジカンスウ</t>
    </rPh>
    <rPh sb="16" eb="17">
      <t>フン</t>
    </rPh>
    <phoneticPr fontId="2"/>
  </si>
  <si>
    <t>就職支援時間</t>
    <rPh sb="0" eb="2">
      <t>シュウショク</t>
    </rPh>
    <rPh sb="2" eb="4">
      <t>シエン</t>
    </rPh>
    <rPh sb="4" eb="6">
      <t>ジカン</t>
    </rPh>
    <phoneticPr fontId="2"/>
  </si>
  <si>
    <t>うち学科</t>
    <rPh sb="2" eb="4">
      <t>ガッカ</t>
    </rPh>
    <phoneticPr fontId="2"/>
  </si>
  <si>
    <t>うち実技</t>
    <rPh sb="2" eb="4">
      <t>ジツギ</t>
    </rPh>
    <phoneticPr fontId="2"/>
  </si>
  <si>
    <t>〔注意〕時間数は全てコマ（時限）数とし、１コマを</t>
    <rPh sb="1" eb="3">
      <t>チュウイ</t>
    </rPh>
    <rPh sb="4" eb="7">
      <t>ジカンスウ</t>
    </rPh>
    <rPh sb="8" eb="9">
      <t>スベ</t>
    </rPh>
    <rPh sb="13" eb="15">
      <t>ジゲン</t>
    </rPh>
    <rPh sb="16" eb="17">
      <t>スウ</t>
    </rPh>
    <phoneticPr fontId="2"/>
  </si>
  <si>
    <r>
      <t xml:space="preserve">該当する場合のみ
</t>
    </r>
    <r>
      <rPr>
        <sz val="10"/>
        <rFont val="ＭＳ Ｐ明朝"/>
        <family val="1"/>
        <charset val="128"/>
      </rPr>
      <t>実施にあたり監督官庁等の認定が必要な場合</t>
    </r>
    <rPh sb="9" eb="11">
      <t>ジッシ</t>
    </rPh>
    <rPh sb="15" eb="17">
      <t>カントク</t>
    </rPh>
    <rPh sb="17" eb="19">
      <t>カンチョウ</t>
    </rPh>
    <rPh sb="19" eb="20">
      <t>トウ</t>
    </rPh>
    <rPh sb="21" eb="23">
      <t>ニンテイ</t>
    </rPh>
    <rPh sb="24" eb="26">
      <t>ヒツヨウ</t>
    </rPh>
    <rPh sb="27" eb="29">
      <t>バアイ</t>
    </rPh>
    <phoneticPr fontId="2"/>
  </si>
  <si>
    <t>定価（税込）</t>
    <rPh sb="0" eb="2">
      <t>テイカ</t>
    </rPh>
    <rPh sb="3" eb="5">
      <t>ゼイコ</t>
    </rPh>
    <phoneticPr fontId="2"/>
  </si>
  <si>
    <t>OS</t>
    <phoneticPr fontId="2"/>
  </si>
  <si>
    <t>CPU</t>
    <phoneticPr fontId="2"/>
  </si>
  <si>
    <t>メモリ</t>
    <phoneticPr fontId="2"/>
  </si>
  <si>
    <t>ホワイトボード</t>
    <phoneticPr fontId="2"/>
  </si>
  <si>
    <t>プロジェクター</t>
    <phoneticPr fontId="2"/>
  </si>
  <si>
    <t>モニター</t>
    <phoneticPr fontId="2"/>
  </si>
  <si>
    <t>　なし</t>
    <phoneticPr fontId="2"/>
  </si>
  <si>
    <t>ホワイトボード２</t>
    <phoneticPr fontId="2"/>
  </si>
  <si>
    <t>プロジェクター２</t>
    <phoneticPr fontId="2"/>
  </si>
  <si>
    <t>モニター２</t>
    <phoneticPr fontId="2"/>
  </si>
  <si>
    <t>職業紹介権</t>
    <rPh sb="0" eb="2">
      <t>ショクギョウ</t>
    </rPh>
    <rPh sb="2" eb="4">
      <t>ショウカイ</t>
    </rPh>
    <rPh sb="4" eb="5">
      <t>ケン</t>
    </rPh>
    <phoneticPr fontId="2"/>
  </si>
  <si>
    <t>訓練時限：1授業時間：45分以上60分以下</t>
    <rPh sb="0" eb="2">
      <t>クンレン</t>
    </rPh>
    <rPh sb="2" eb="4">
      <t>ジゲン</t>
    </rPh>
    <rPh sb="6" eb="8">
      <t>ジュギョウ</t>
    </rPh>
    <rPh sb="8" eb="10">
      <t>ジカン</t>
    </rPh>
    <rPh sb="13" eb="14">
      <t>フン</t>
    </rPh>
    <rPh sb="14" eb="16">
      <t>イジョウ</t>
    </rPh>
    <rPh sb="18" eb="19">
      <t>プン</t>
    </rPh>
    <rPh sb="19" eb="21">
      <t>イカ</t>
    </rPh>
    <phoneticPr fontId="2"/>
  </si>
  <si>
    <t>入校式</t>
    <rPh sb="0" eb="1">
      <t>ニュウ</t>
    </rPh>
    <rPh sb="1" eb="2">
      <t>コウ</t>
    </rPh>
    <rPh sb="2" eb="3">
      <t>シキ</t>
    </rPh>
    <phoneticPr fontId="2"/>
  </si>
  <si>
    <t>×</t>
    <phoneticPr fontId="2"/>
  </si>
  <si>
    <t>↑Ｗ：上段、Ｄ：下段</t>
    <phoneticPr fontId="2"/>
  </si>
  <si>
    <t>↑Ｗ：上段、Ｄ：中段、Ｈ：下段</t>
    <phoneticPr fontId="2"/>
  </si>
  <si>
    <t>最低履行人数（人） ※</t>
    <rPh sb="0" eb="2">
      <t>サイテイ</t>
    </rPh>
    <rPh sb="2" eb="4">
      <t>リコウ</t>
    </rPh>
    <rPh sb="4" eb="6">
      <t>ニンズウ</t>
    </rPh>
    <rPh sb="7" eb="8">
      <t>ニン</t>
    </rPh>
    <phoneticPr fontId="2"/>
  </si>
  <si>
    <t xml:space="preserve">公共機関での実績の有無 </t>
    <rPh sb="0" eb="2">
      <t>コウキョウ</t>
    </rPh>
    <rPh sb="2" eb="4">
      <t>キカン</t>
    </rPh>
    <rPh sb="6" eb="8">
      <t>ジッセキ</t>
    </rPh>
    <rPh sb="9" eb="11">
      <t>ウム</t>
    </rPh>
    <phoneticPr fontId="2"/>
  </si>
  <si>
    <t xml:space="preserve">受託可能月 </t>
    <rPh sb="0" eb="2">
      <t>ジュタク</t>
    </rPh>
    <rPh sb="2" eb="4">
      <t>カノウ</t>
    </rPh>
    <rPh sb="4" eb="5">
      <t>ツキ</t>
    </rPh>
    <phoneticPr fontId="2"/>
  </si>
  <si>
    <t>↑専修学校・企業・事業主・NPO・その他(具体的に)</t>
    <rPh sb="1" eb="3">
      <t>センシュウ</t>
    </rPh>
    <rPh sb="3" eb="5">
      <t>ガッコウ</t>
    </rPh>
    <rPh sb="6" eb="8">
      <t>キギョウ</t>
    </rPh>
    <rPh sb="9" eb="12">
      <t>ジギョウヌシ</t>
    </rPh>
    <rPh sb="19" eb="20">
      <t>タ</t>
    </rPh>
    <rPh sb="21" eb="24">
      <t>グタイテキ</t>
    </rPh>
    <phoneticPr fontId="2"/>
  </si>
  <si>
    <t>実施施設１の最寄り駅</t>
    <rPh sb="0" eb="2">
      <t>ジッシ</t>
    </rPh>
    <rPh sb="2" eb="4">
      <t>シセツ</t>
    </rPh>
    <rPh sb="6" eb="8">
      <t>モヨリ</t>
    </rPh>
    <rPh sb="9" eb="10">
      <t>エキ</t>
    </rPh>
    <phoneticPr fontId="2"/>
  </si>
  <si>
    <t>↑バス使用の場合はバス停も記入</t>
    <rPh sb="3" eb="5">
      <t>シヨウ</t>
    </rPh>
    <rPh sb="6" eb="8">
      <t>バアイ</t>
    </rPh>
    <rPh sb="11" eb="12">
      <t>テイ</t>
    </rPh>
    <rPh sb="13" eb="15">
      <t>キニュウ</t>
    </rPh>
    <phoneticPr fontId="2"/>
  </si>
  <si>
    <t>↑訓練全体で使用する教室数を記入</t>
    <phoneticPr fontId="2"/>
  </si>
  <si>
    <t>委託訓練使用教室数（室）</t>
    <rPh sb="0" eb="2">
      <t>イタク</t>
    </rPh>
    <rPh sb="2" eb="4">
      <t>クンレン</t>
    </rPh>
    <rPh sb="4" eb="5">
      <t>ツカ</t>
    </rPh>
    <rPh sb="5" eb="6">
      <t>ヨウ</t>
    </rPh>
    <rPh sb="6" eb="8">
      <t>キョウシツ</t>
    </rPh>
    <rPh sb="8" eb="9">
      <t>スウ</t>
    </rPh>
    <rPh sb="10" eb="11">
      <t>シツ</t>
    </rPh>
    <phoneticPr fontId="2"/>
  </si>
  <si>
    <t>↑ 訓練施設全体での使用の有無を記入</t>
    <phoneticPr fontId="2"/>
  </si>
  <si>
    <t xml:space="preserve">受講生一人当たりの床面積（㎡） </t>
    <rPh sb="0" eb="3">
      <t>ジュコウセイ</t>
    </rPh>
    <rPh sb="3" eb="5">
      <t>ヒトリ</t>
    </rPh>
    <rPh sb="5" eb="6">
      <t>ア</t>
    </rPh>
    <rPh sb="9" eb="12">
      <t>ユカメンセキ</t>
    </rPh>
    <phoneticPr fontId="2"/>
  </si>
  <si>
    <t xml:space="preserve">机の形状
(１人用・２人用・等) </t>
    <rPh sb="0" eb="1">
      <t>ツクエ</t>
    </rPh>
    <rPh sb="2" eb="4">
      <t>ケイジョウ</t>
    </rPh>
    <rPh sb="7" eb="9">
      <t>ニンヨウ</t>
    </rPh>
    <rPh sb="11" eb="12">
      <t>ニン</t>
    </rPh>
    <rPh sb="12" eb="13">
      <t>ヨウ</t>
    </rPh>
    <rPh sb="14" eb="15">
      <t>トウ</t>
    </rPh>
    <phoneticPr fontId="2"/>
  </si>
  <si>
    <t xml:space="preserve">アスベスト使用の有無（有・無）
</t>
    <rPh sb="5" eb="7">
      <t>シヨウ</t>
    </rPh>
    <rPh sb="8" eb="10">
      <t>ウム</t>
    </rPh>
    <rPh sb="11" eb="12">
      <t>ア</t>
    </rPh>
    <rPh sb="13" eb="14">
      <t>ナ</t>
    </rPh>
    <phoneticPr fontId="2"/>
  </si>
  <si>
    <t>ＯＡ教室１
（教室１とは別にＯＡ教室を設け、訓練で使用する場合に記入）</t>
    <rPh sb="2" eb="4">
      <t>キョウシツ</t>
    </rPh>
    <phoneticPr fontId="2"/>
  </si>
  <si>
    <t xml:space="preserve">休憩室 </t>
    <rPh sb="0" eb="3">
      <t>キュウケイシツ</t>
    </rPh>
    <phoneticPr fontId="2"/>
  </si>
  <si>
    <t xml:space="preserve">喫煙所 </t>
    <rPh sb="0" eb="2">
      <t>キツエン</t>
    </rPh>
    <rPh sb="2" eb="3">
      <t>ジョ</t>
    </rPh>
    <phoneticPr fontId="2"/>
  </si>
  <si>
    <t>机の形状
(１人用・２人用・等)　</t>
    <rPh sb="0" eb="1">
      <t>ツクエ</t>
    </rPh>
    <rPh sb="2" eb="4">
      <t>ケイジョウ</t>
    </rPh>
    <rPh sb="7" eb="9">
      <t>ニンヨウ</t>
    </rPh>
    <rPh sb="11" eb="12">
      <t>ニン</t>
    </rPh>
    <rPh sb="12" eb="13">
      <t>ヨウ</t>
    </rPh>
    <rPh sb="14" eb="15">
      <t>トウ</t>
    </rPh>
    <phoneticPr fontId="2"/>
  </si>
  <si>
    <t>訓練科名(受講生がイメージしやすい名称を)</t>
    <rPh sb="0" eb="2">
      <t>クンレン</t>
    </rPh>
    <rPh sb="2" eb="4">
      <t>カメイ</t>
    </rPh>
    <rPh sb="5" eb="8">
      <t>ジュコウセイ</t>
    </rPh>
    <rPh sb="17" eb="19">
      <t>メイショウ</t>
    </rPh>
    <phoneticPr fontId="2"/>
  </si>
  <si>
    <r>
      <t>↑紹介権がある場合は該当するところに</t>
    </r>
    <r>
      <rPr>
        <b/>
        <sz val="11"/>
        <rFont val="ＭＳ Ｐゴシック"/>
        <family val="3"/>
        <charset val="128"/>
      </rPr>
      <t>○</t>
    </r>
    <r>
      <rPr>
        <sz val="11"/>
        <rFont val="ＭＳ Ｐゴシック"/>
        <family val="3"/>
        <charset val="128"/>
      </rPr>
      <t>を記入</t>
    </r>
    <rPh sb="1" eb="3">
      <t>ショウカイ</t>
    </rPh>
    <rPh sb="3" eb="4">
      <t>ケン</t>
    </rPh>
    <rPh sb="7" eb="9">
      <t>バアイ</t>
    </rPh>
    <rPh sb="10" eb="12">
      <t>ガイトウ</t>
    </rPh>
    <rPh sb="20" eb="22">
      <t>キニュウ</t>
    </rPh>
    <phoneticPr fontId="2"/>
  </si>
  <si>
    <t>企業説明会等の機会設置の有無</t>
    <rPh sb="0" eb="2">
      <t>キギョウ</t>
    </rPh>
    <rPh sb="2" eb="5">
      <t>セツメイカイ</t>
    </rPh>
    <rPh sb="5" eb="6">
      <t>トウ</t>
    </rPh>
    <rPh sb="7" eb="9">
      <t>キカイ</t>
    </rPh>
    <rPh sb="9" eb="11">
      <t>セッチ</t>
    </rPh>
    <rPh sb="12" eb="14">
      <t>ウム</t>
    </rPh>
    <phoneticPr fontId="2"/>
  </si>
  <si>
    <t>↑具体的には就職支援カリキュラムに記載する事</t>
    <rPh sb="1" eb="4">
      <t>グタイテキ</t>
    </rPh>
    <rPh sb="6" eb="8">
      <t>シュウショク</t>
    </rPh>
    <rPh sb="8" eb="10">
      <t>シエン</t>
    </rPh>
    <rPh sb="17" eb="19">
      <t>キサイ</t>
    </rPh>
    <rPh sb="21" eb="22">
      <t>コト</t>
    </rPh>
    <phoneticPr fontId="2"/>
  </si>
  <si>
    <t>↑その他の場合は具体的に記入</t>
    <rPh sb="5" eb="7">
      <t>バアイ</t>
    </rPh>
    <phoneticPr fontId="2"/>
  </si>
  <si>
    <t xml:space="preserve">インターネット（常時開放・時間限定)  </t>
    <rPh sb="8" eb="10">
      <t>ジョウジ</t>
    </rPh>
    <rPh sb="10" eb="12">
      <t>カイホウ</t>
    </rPh>
    <rPh sb="13" eb="15">
      <t>ジカン</t>
    </rPh>
    <rPh sb="15" eb="17">
      <t>ゲンテイ</t>
    </rPh>
    <phoneticPr fontId="2"/>
  </si>
  <si>
    <t xml:space="preserve">（具体的内容）
</t>
    <rPh sb="1" eb="4">
      <t>グタイテキ</t>
    </rPh>
    <rPh sb="4" eb="6">
      <t>ナイヨウ</t>
    </rPh>
    <phoneticPr fontId="2"/>
  </si>
  <si>
    <t>↑Ｗ：上段、Ｄ：中段、Ｈ：下段</t>
    <phoneticPr fontId="2"/>
  </si>
  <si>
    <t>↑Ｗ：上段、Ｄ：下段</t>
    <rPh sb="8" eb="9">
      <t>シタ</t>
    </rPh>
    <phoneticPr fontId="2"/>
  </si>
  <si>
    <t>9月</t>
    <rPh sb="1" eb="2">
      <t>ガツ</t>
    </rPh>
    <phoneticPr fontId="2"/>
  </si>
  <si>
    <t>就職支援
部門</t>
    <rPh sb="0" eb="2">
      <t>シュウショク</t>
    </rPh>
    <rPh sb="2" eb="4">
      <t>シエン</t>
    </rPh>
    <rPh sb="5" eb="7">
      <t>ブモン</t>
    </rPh>
    <phoneticPr fontId="2"/>
  </si>
  <si>
    <t>人</t>
    <rPh sb="0" eb="1">
      <t>ニン</t>
    </rPh>
    <phoneticPr fontId="2"/>
  </si>
  <si>
    <t>ジョブカード</t>
    <phoneticPr fontId="2"/>
  </si>
  <si>
    <t>○</t>
    <phoneticPr fontId="2"/>
  </si>
  <si>
    <t>△</t>
    <phoneticPr fontId="2"/>
  </si>
  <si>
    <t>うち その他就職支援担当者数</t>
    <rPh sb="5" eb="6">
      <t>タ</t>
    </rPh>
    <rPh sb="6" eb="8">
      <t>シュウショク</t>
    </rPh>
    <rPh sb="8" eb="10">
      <t>シエン</t>
    </rPh>
    <rPh sb="10" eb="12">
      <t>タントウ</t>
    </rPh>
    <rPh sb="12" eb="13">
      <t>シャ</t>
    </rPh>
    <rPh sb="13" eb="14">
      <t>スウ</t>
    </rPh>
    <phoneticPr fontId="2"/>
  </si>
  <si>
    <t>合　計</t>
    <rPh sb="0" eb="1">
      <t>ア</t>
    </rPh>
    <rPh sb="2" eb="3">
      <t>ケイ</t>
    </rPh>
    <phoneticPr fontId="2"/>
  </si>
  <si>
    <t>番号</t>
    <rPh sb="0" eb="2">
      <t>バンゴウ</t>
    </rPh>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</si>
  <si>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</si>
  <si>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</si>
  <si>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</si>
  <si>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</si>
  <si>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名称</t>
    <rPh sb="0" eb="2">
      <t>メイショウ</t>
    </rPh>
    <phoneticPr fontId="2"/>
  </si>
  <si>
    <t>受講生との
連絡体制</t>
    <rPh sb="0" eb="3">
      <t>ジュコウセイ</t>
    </rPh>
    <rPh sb="6" eb="8">
      <t>レンラク</t>
    </rPh>
    <rPh sb="8" eb="10">
      <t>タイセイ</t>
    </rPh>
    <phoneticPr fontId="2"/>
  </si>
  <si>
    <r>
      <t xml:space="preserve">就職支援時間数(コマ数)
</t>
    </r>
    <r>
      <rPr>
        <sz val="9"/>
        <rFont val="ＭＳ Ｐゴシック"/>
        <family val="3"/>
        <charset val="128"/>
      </rPr>
      <t>（実訓練時間数には含めない）</t>
    </r>
    <rPh sb="0" eb="2">
      <t>シュウショク</t>
    </rPh>
    <rPh sb="2" eb="4">
      <t>シエン</t>
    </rPh>
    <rPh sb="4" eb="7">
      <t>ジカンスウ</t>
    </rPh>
    <rPh sb="10" eb="11">
      <t>スウ</t>
    </rPh>
    <rPh sb="14" eb="15">
      <t>ジツ</t>
    </rPh>
    <rPh sb="15" eb="17">
      <t>クンレン</t>
    </rPh>
    <rPh sb="17" eb="20">
      <t>ジカンスウ</t>
    </rPh>
    <rPh sb="22" eb="23">
      <t>フク</t>
    </rPh>
    <phoneticPr fontId="2"/>
  </si>
  <si>
    <r>
      <t xml:space="preserve">実訓練実施時間数
</t>
    </r>
    <r>
      <rPr>
        <sz val="9"/>
        <rFont val="ＭＳ Ｐゴシック"/>
        <family val="3"/>
        <charset val="128"/>
      </rPr>
      <t>(コマ数)</t>
    </r>
    <rPh sb="0" eb="1">
      <t>ジツ</t>
    </rPh>
    <rPh sb="1" eb="3">
      <t>クンレン</t>
    </rPh>
    <rPh sb="3" eb="5">
      <t>ジッシ</t>
    </rPh>
    <rPh sb="5" eb="7">
      <t>ジカン</t>
    </rPh>
    <rPh sb="7" eb="8">
      <t>スウ</t>
    </rPh>
    <rPh sb="12" eb="13">
      <t>スウ</t>
    </rPh>
    <phoneticPr fontId="2"/>
  </si>
  <si>
    <t>取得認証
管理規定</t>
    <rPh sb="0" eb="2">
      <t>シュトク</t>
    </rPh>
    <rPh sb="2" eb="4">
      <t>ニンショウ</t>
    </rPh>
    <rPh sb="5" eb="7">
      <t>カンリ</t>
    </rPh>
    <rPh sb="7" eb="9">
      <t>キテイ</t>
    </rPh>
    <phoneticPr fontId="2"/>
  </si>
  <si>
    <t>個人情報管理体制</t>
    <rPh sb="0" eb="2">
      <t>コジン</t>
    </rPh>
    <rPh sb="2" eb="4">
      <t>ジョウホウ</t>
    </rPh>
    <rPh sb="4" eb="6">
      <t>カンリ</t>
    </rPh>
    <rPh sb="6" eb="8">
      <t>タイセイ</t>
    </rPh>
    <phoneticPr fontId="2"/>
  </si>
  <si>
    <t>具体的な管理方法
（内容）</t>
    <rPh sb="0" eb="3">
      <t>グタイテキ</t>
    </rPh>
    <rPh sb="4" eb="6">
      <t>カンリ</t>
    </rPh>
    <rPh sb="6" eb="8">
      <t>ホウホウ</t>
    </rPh>
    <rPh sb="10" eb="12">
      <t>ナイヨウ</t>
    </rPh>
    <phoneticPr fontId="2"/>
  </si>
  <si>
    <t>ジョブカード
作成アドバイザー</t>
    <rPh sb="7" eb="9">
      <t>サクセイ</t>
    </rPh>
    <phoneticPr fontId="2"/>
  </si>
  <si>
    <t>人</t>
    <rPh sb="0" eb="1">
      <t>ニン</t>
    </rPh>
    <phoneticPr fontId="2"/>
  </si>
  <si>
    <t>就職
担当者数
（合計）</t>
    <rPh sb="0" eb="2">
      <t>シュウショク</t>
    </rPh>
    <rPh sb="3" eb="5">
      <t>タントウ</t>
    </rPh>
    <rPh sb="5" eb="6">
      <t>シャ</t>
    </rPh>
    <rPh sb="6" eb="7">
      <t>スウ</t>
    </rPh>
    <rPh sb="9" eb="11">
      <t>ゴウケイ</t>
    </rPh>
    <phoneticPr fontId="2"/>
  </si>
  <si>
    <r>
      <t xml:space="preserve">ジョブカード
作成
アドバイザー
</t>
    </r>
    <r>
      <rPr>
        <sz val="6"/>
        <rFont val="ＭＳ Ｐゴシック"/>
        <family val="3"/>
        <charset val="128"/>
      </rPr>
      <t>資格の有無</t>
    </r>
    <rPh sb="7" eb="9">
      <t>サクセイ</t>
    </rPh>
    <rPh sb="17" eb="19">
      <t>シカク</t>
    </rPh>
    <rPh sb="20" eb="22">
      <t>ウム</t>
    </rPh>
    <phoneticPr fontId="2"/>
  </si>
  <si>
    <t>今回の
担当科目</t>
    <rPh sb="0" eb="2">
      <t>コンカイ</t>
    </rPh>
    <rPh sb="4" eb="6">
      <t>タントウ</t>
    </rPh>
    <rPh sb="6" eb="8">
      <t>カモク</t>
    </rPh>
    <phoneticPr fontId="2"/>
  </si>
  <si>
    <t>うち キャリアカウンセラー, 
産業カウンセラー
取得者数（人）</t>
    <rPh sb="16" eb="18">
      <t>サンギョウ</t>
    </rPh>
    <rPh sb="25" eb="28">
      <t>シュトクシャ</t>
    </rPh>
    <rPh sb="28" eb="29">
      <t>スウ</t>
    </rPh>
    <rPh sb="30" eb="31">
      <t>ニン</t>
    </rPh>
    <phoneticPr fontId="2"/>
  </si>
  <si>
    <t>キャリア
コンサルタント・
産業カウンセラー</t>
    <rPh sb="14" eb="16">
      <t>サンギョウ</t>
    </rPh>
    <phoneticPr fontId="2"/>
  </si>
  <si>
    <t>取得認証・
管理規定</t>
    <rPh sb="0" eb="2">
      <t>シュトク</t>
    </rPh>
    <rPh sb="2" eb="4">
      <t>ニンショウ</t>
    </rPh>
    <rPh sb="6" eb="8">
      <t>カンリ</t>
    </rPh>
    <rPh sb="8" eb="10">
      <t>キテイ</t>
    </rPh>
    <phoneticPr fontId="2"/>
  </si>
  <si>
    <t>うち キャリアコンサルタント・
産業カウンセラー数</t>
    <rPh sb="16" eb="18">
      <t>サンギョウ</t>
    </rPh>
    <rPh sb="24" eb="25">
      <t>スウ</t>
    </rPh>
    <phoneticPr fontId="2"/>
  </si>
  <si>
    <t>＊</t>
    <phoneticPr fontId="2"/>
  </si>
  <si>
    <t>常駐ではない
担当者数</t>
    <rPh sb="0" eb="2">
      <t>ジョウチュウ</t>
    </rPh>
    <rPh sb="7" eb="9">
      <t>タントウ</t>
    </rPh>
    <rPh sb="9" eb="10">
      <t>シャ</t>
    </rPh>
    <rPh sb="10" eb="11">
      <t>スウ</t>
    </rPh>
    <phoneticPr fontId="2"/>
  </si>
  <si>
    <t>ジョブカード
作成
アドバイザー(人)</t>
    <rPh sb="7" eb="9">
      <t>サクセイ</t>
    </rPh>
    <rPh sb="17" eb="18">
      <t>ニン</t>
    </rPh>
    <phoneticPr fontId="2"/>
  </si>
  <si>
    <t>常　駐
担当者数</t>
    <rPh sb="0" eb="1">
      <t>ツネ</t>
    </rPh>
    <rPh sb="2" eb="3">
      <t>チュウ</t>
    </rPh>
    <rPh sb="4" eb="6">
      <t>タントウ</t>
    </rPh>
    <rPh sb="6" eb="7">
      <t>シャ</t>
    </rPh>
    <rPh sb="7" eb="8">
      <t>スウ</t>
    </rPh>
    <phoneticPr fontId="2"/>
  </si>
  <si>
    <t>⑪</t>
    <phoneticPr fontId="2"/>
  </si>
  <si>
    <t>該当する場合のみ</t>
    <phoneticPr fontId="2"/>
  </si>
  <si>
    <t>⑫</t>
    <phoneticPr fontId="2"/>
  </si>
  <si>
    <t>個人情報管理体制に関する認証取得
証明書・社内規定等の写し</t>
    <rPh sb="0" eb="2">
      <t>コジン</t>
    </rPh>
    <rPh sb="2" eb="4">
      <t>ジョウホウ</t>
    </rPh>
    <rPh sb="4" eb="6">
      <t>カンリ</t>
    </rPh>
    <rPh sb="6" eb="8">
      <t>タイセイ</t>
    </rPh>
    <rPh sb="9" eb="10">
      <t>カン</t>
    </rPh>
    <rPh sb="12" eb="14">
      <t>ニンショウ</t>
    </rPh>
    <rPh sb="14" eb="16">
      <t>シュトク</t>
    </rPh>
    <rPh sb="17" eb="19">
      <t>ショウメイ</t>
    </rPh>
    <rPh sb="19" eb="20">
      <t>ショ</t>
    </rPh>
    <rPh sb="21" eb="23">
      <t>シャナイ</t>
    </rPh>
    <rPh sb="23" eb="25">
      <t>キテイ</t>
    </rPh>
    <rPh sb="25" eb="26">
      <t>トウ</t>
    </rPh>
    <rPh sb="27" eb="28">
      <t>ウツ</t>
    </rPh>
    <phoneticPr fontId="2"/>
  </si>
  <si>
    <t>登記簿謄本(法人登記)の写し</t>
    <rPh sb="0" eb="3">
      <t>トウキボ</t>
    </rPh>
    <rPh sb="3" eb="5">
      <t>トウホン</t>
    </rPh>
    <rPh sb="6" eb="8">
      <t>ホウジン</t>
    </rPh>
    <rPh sb="8" eb="10">
      <t>トウキ</t>
    </rPh>
    <rPh sb="12" eb="13">
      <t>ウツ</t>
    </rPh>
    <phoneticPr fontId="2"/>
  </si>
  <si>
    <t>登記簿謄本（建物）の写しまたは賃貸借契約書の写し</t>
    <rPh sb="0" eb="3">
      <t>トウキボ</t>
    </rPh>
    <rPh sb="3" eb="5">
      <t>トウホン</t>
    </rPh>
    <rPh sb="6" eb="8">
      <t>タテモノ</t>
    </rPh>
    <rPh sb="10" eb="11">
      <t>ウツ</t>
    </rPh>
    <rPh sb="15" eb="18">
      <t>チンタイシャク</t>
    </rPh>
    <rPh sb="18" eb="21">
      <t>ケイヤクショ</t>
    </rPh>
    <rPh sb="22" eb="23">
      <t>ウツ</t>
    </rPh>
    <phoneticPr fontId="2"/>
  </si>
  <si>
    <t>⑬</t>
    <phoneticPr fontId="2"/>
  </si>
  <si>
    <t>1機関1部</t>
    <rPh sb="1" eb="3">
      <t>キカン</t>
    </rPh>
    <rPh sb="4" eb="5">
      <t>ブ</t>
    </rPh>
    <phoneticPr fontId="2"/>
  </si>
  <si>
    <t>最新のものから過去３年分
1機関1部</t>
    <rPh sb="0" eb="2">
      <t>サイシン</t>
    </rPh>
    <rPh sb="7" eb="9">
      <t>カコ</t>
    </rPh>
    <rPh sb="10" eb="12">
      <t>ネンブン</t>
    </rPh>
    <rPh sb="14" eb="16">
      <t>キカン</t>
    </rPh>
    <rPh sb="17" eb="18">
      <t>ブ</t>
    </rPh>
    <phoneticPr fontId="2"/>
  </si>
  <si>
    <t>５年</t>
    <rPh sb="1" eb="2">
      <t>ネン</t>
    </rPh>
    <phoneticPr fontId="2"/>
  </si>
  <si>
    <t>１年</t>
    <rPh sb="1" eb="2">
      <t>ネン</t>
    </rPh>
    <phoneticPr fontId="2"/>
  </si>
  <si>
    <t>３年</t>
    <rPh sb="1" eb="2">
      <t>ネン</t>
    </rPh>
    <phoneticPr fontId="2"/>
  </si>
  <si>
    <t>□□</t>
    <phoneticPr fontId="2"/>
  </si>
  <si>
    <t>◯</t>
    <phoneticPr fontId="2"/>
  </si>
  <si>
    <t>◯</t>
    <phoneticPr fontId="2"/>
  </si>
  <si>
    <t>キャリアコンサルタント
ジョブカード作成アドバイザー</t>
    <rPh sb="18" eb="20">
      <t>サクセイ</t>
    </rPh>
    <phoneticPr fontId="2"/>
  </si>
  <si>
    <t>キャリアコンサルタント
ジョブカード講習修了
ジョブカード作成アドバイザー資格更新予定(28年3月)</t>
    <rPh sb="18" eb="20">
      <t>コウシュウ</t>
    </rPh>
    <rPh sb="20" eb="22">
      <t>シュウリョウ</t>
    </rPh>
    <rPh sb="29" eb="31">
      <t>サクセイ</t>
    </rPh>
    <rPh sb="37" eb="39">
      <t>シカク</t>
    </rPh>
    <rPh sb="39" eb="41">
      <t>コウシン</t>
    </rPh>
    <rPh sb="41" eb="43">
      <t>ヨテイ</t>
    </rPh>
    <rPh sb="46" eb="47">
      <t>ネン</t>
    </rPh>
    <rPh sb="48" eb="49">
      <t>ガツ</t>
    </rPh>
    <phoneticPr fontId="2"/>
  </si>
  <si>
    <t>ジョブカード作成アドバイザー</t>
    <rPh sb="6" eb="8">
      <t>サクセイ</t>
    </rPh>
    <phoneticPr fontId="2"/>
  </si>
  <si>
    <t>12月</t>
    <rPh sb="2" eb="3">
      <t>ガツ</t>
    </rPh>
    <phoneticPr fontId="2"/>
  </si>
  <si>
    <t>↑２０文字以内で設定（全角・半角ともに）</t>
    <phoneticPr fontId="2"/>
  </si>
  <si>
    <t>-</t>
  </si>
  <si>
    <t>＊</t>
  </si>
  <si>
    <t>修了式</t>
    <rPh sb="0" eb="2">
      <t>シュウリョウ</t>
    </rPh>
    <rPh sb="2" eb="3">
      <t>シキ</t>
    </rPh>
    <phoneticPr fontId="2"/>
  </si>
  <si>
    <t>訓練日数：180時間以上（学科＋実技）、12～24時間（就職支援）、その他：6時間（入校式・修了式各3時間）</t>
    <rPh sb="0" eb="2">
      <t>クンレン</t>
    </rPh>
    <rPh sb="2" eb="4">
      <t>ニッスウ</t>
    </rPh>
    <rPh sb="8" eb="12">
      <t>ジカンイジョウ</t>
    </rPh>
    <rPh sb="13" eb="15">
      <t>ガッカ</t>
    </rPh>
    <rPh sb="16" eb="18">
      <t>ジツギ</t>
    </rPh>
    <rPh sb="25" eb="27">
      <t>ジカン</t>
    </rPh>
    <rPh sb="28" eb="30">
      <t>シュウショク</t>
    </rPh>
    <rPh sb="30" eb="32">
      <t>シエン</t>
    </rPh>
    <rPh sb="36" eb="37">
      <t>タ</t>
    </rPh>
    <rPh sb="39" eb="41">
      <t>ジカン</t>
    </rPh>
    <rPh sb="42" eb="44">
      <t>ニュウコウ</t>
    </rPh>
    <rPh sb="44" eb="45">
      <t>シキ</t>
    </rPh>
    <rPh sb="46" eb="48">
      <t>シュウリョウ</t>
    </rPh>
    <rPh sb="48" eb="49">
      <t>シキ</t>
    </rPh>
    <rPh sb="49" eb="50">
      <t>カク</t>
    </rPh>
    <rPh sb="51" eb="53">
      <t>ジカン</t>
    </rPh>
    <phoneticPr fontId="2"/>
  </si>
  <si>
    <t>９　女性向け委託訓練（3ヶ月コース）　月別訓練カリキュラム</t>
    <rPh sb="2" eb="5">
      <t>ジョセイム</t>
    </rPh>
    <rPh sb="6" eb="10">
      <t>イタククンレン</t>
    </rPh>
    <rPh sb="13" eb="14">
      <t>ゲツ</t>
    </rPh>
    <rPh sb="19" eb="21">
      <t>ツキベツ</t>
    </rPh>
    <rPh sb="21" eb="23">
      <t>クンレン</t>
    </rPh>
    <phoneticPr fontId="2"/>
  </si>
  <si>
    <t>９　女性向け委託訓練（3ヶ月コース）　月別訓練カリキュラム</t>
    <rPh sb="2" eb="4">
      <t>ジョセイ</t>
    </rPh>
    <rPh sb="4" eb="5">
      <t>ム</t>
    </rPh>
    <rPh sb="6" eb="8">
      <t>イタク</t>
    </rPh>
    <rPh sb="8" eb="10">
      <t>クンレン</t>
    </rPh>
    <rPh sb="13" eb="14">
      <t>ゲツ</t>
    </rPh>
    <rPh sb="19" eb="21">
      <t>ツキベツ</t>
    </rPh>
    <rPh sb="21" eb="23">
      <t>クンレン</t>
    </rPh>
    <phoneticPr fontId="2"/>
  </si>
  <si>
    <t>女性向け委託訓練（3か月コース）</t>
    <rPh sb="0" eb="2">
      <t>ジョセイ</t>
    </rPh>
    <rPh sb="2" eb="3">
      <t>ム</t>
    </rPh>
    <rPh sb="4" eb="6">
      <t>イタク</t>
    </rPh>
    <rPh sb="6" eb="8">
      <t>クンレン</t>
    </rPh>
    <rPh sb="11" eb="12">
      <t>ゲツ</t>
    </rPh>
    <phoneticPr fontId="2"/>
  </si>
  <si>
    <t>子育て中の女性の再就職に配慮した点</t>
    <rPh sb="0" eb="2">
      <t>コソダ</t>
    </rPh>
    <rPh sb="3" eb="4">
      <t>チュウ</t>
    </rPh>
    <rPh sb="5" eb="7">
      <t>ジョセイ</t>
    </rPh>
    <rPh sb="8" eb="9">
      <t>サイ</t>
    </rPh>
    <rPh sb="9" eb="11">
      <t>シュウショク</t>
    </rPh>
    <rPh sb="12" eb="14">
      <t>ハイリョ</t>
    </rPh>
    <rPh sb="16" eb="17">
      <t>テン</t>
    </rPh>
    <phoneticPr fontId="2"/>
  </si>
  <si>
    <t>訓練時間：180時間以上（学科＋実技）</t>
    <rPh sb="0" eb="2">
      <t>クンレン</t>
    </rPh>
    <rPh sb="2" eb="4">
      <t>ジカン</t>
    </rPh>
    <rPh sb="8" eb="10">
      <t>ジカン</t>
    </rPh>
    <rPh sb="10" eb="12">
      <t>イジョウ</t>
    </rPh>
    <rPh sb="13" eb="15">
      <t>ガッカ</t>
    </rPh>
    <rPh sb="16" eb="18">
      <t>ジツギ</t>
    </rPh>
    <phoneticPr fontId="2"/>
  </si>
  <si>
    <t>≪女性向け委託訓練（3か月コース）≫</t>
    <rPh sb="1" eb="4">
      <t>ジョセイム</t>
    </rPh>
    <rPh sb="5" eb="9">
      <t>イタククンレン</t>
    </rPh>
    <rPh sb="12" eb="13">
      <t>ゲツ</t>
    </rPh>
    <phoneticPr fontId="2"/>
  </si>
  <si>
    <t>受託申込書</t>
    <rPh sb="0" eb="2">
      <t>ジュタク</t>
    </rPh>
    <rPh sb="2" eb="5">
      <t>モウシコミショ</t>
    </rPh>
    <phoneticPr fontId="2"/>
  </si>
  <si>
    <t>就職支援において子育て中の女性に配慮した点</t>
    <rPh sb="0" eb="2">
      <t>シュウショク</t>
    </rPh>
    <rPh sb="2" eb="4">
      <t>シエン</t>
    </rPh>
    <rPh sb="8" eb="10">
      <t>コソダ</t>
    </rPh>
    <rPh sb="11" eb="12">
      <t>チュウ</t>
    </rPh>
    <rPh sb="13" eb="15">
      <t>ジョセイ</t>
    </rPh>
    <rPh sb="16" eb="18">
      <t>ハイリョ</t>
    </rPh>
    <rPh sb="20" eb="21">
      <t>テン</t>
    </rPh>
    <phoneticPr fontId="2"/>
  </si>
  <si>
    <t>１ヶ月
１人当たりの基本的経費（円）</t>
    <rPh sb="2" eb="3">
      <t>ゲツ</t>
    </rPh>
    <rPh sb="4" eb="6">
      <t>ヒトリ</t>
    </rPh>
    <rPh sb="6" eb="7">
      <t>ア</t>
    </rPh>
    <rPh sb="10" eb="13">
      <t>キホンテキ</t>
    </rPh>
    <rPh sb="13" eb="15">
      <t>ケイヒ</t>
    </rPh>
    <rPh sb="16" eb="17">
      <t>エン</t>
    </rPh>
    <phoneticPr fontId="2"/>
  </si>
  <si>
    <t>１ヶ月
１人当たりの訓練単価（円）</t>
    <rPh sb="2" eb="3">
      <t>ゲツ</t>
    </rPh>
    <rPh sb="4" eb="6">
      <t>ヒトリ</t>
    </rPh>
    <rPh sb="6" eb="7">
      <t>ア</t>
    </rPh>
    <rPh sb="10" eb="12">
      <t>クンレン</t>
    </rPh>
    <rPh sb="12" eb="14">
      <t>タンカ</t>
    </rPh>
    <rPh sb="15" eb="16">
      <t>エン</t>
    </rPh>
    <phoneticPr fontId="2"/>
  </si>
  <si>
    <t>合計</t>
    <rPh sb="0" eb="2">
      <t>ゴウケイ</t>
    </rPh>
    <phoneticPr fontId="2"/>
  </si>
  <si>
    <t>基本的経費</t>
    <rPh sb="0" eb="3">
      <t>キホンテキ</t>
    </rPh>
    <rPh sb="3" eb="5">
      <t>ケイヒ</t>
    </rPh>
    <phoneticPr fontId="2"/>
  </si>
  <si>
    <t>訓練単価</t>
    <rPh sb="0" eb="2">
      <t>クンレン</t>
    </rPh>
    <rPh sb="2" eb="4">
      <t>タンカ</t>
    </rPh>
    <phoneticPr fontId="2"/>
  </si>
  <si>
    <t>１０　女性向け委託訓練使用予定テキスト</t>
    <rPh sb="3" eb="5">
      <t>ジョセイ</t>
    </rPh>
    <rPh sb="5" eb="6">
      <t>ム</t>
    </rPh>
    <rPh sb="7" eb="9">
      <t>イタク</t>
    </rPh>
    <rPh sb="9" eb="11">
      <t>クンレン</t>
    </rPh>
    <rPh sb="11" eb="13">
      <t>シヨウ</t>
    </rPh>
    <rPh sb="13" eb="15">
      <t>ヨテイ</t>
    </rPh>
    <phoneticPr fontId="2"/>
  </si>
  <si>
    <t>ジョブ･カードの作成</t>
    <rPh sb="8" eb="10">
      <t>サクセイ</t>
    </rPh>
    <phoneticPr fontId="2"/>
  </si>
  <si>
    <t>ジョブ・カードの作成、</t>
    <rPh sb="8" eb="10">
      <t>サクセイ</t>
    </rPh>
    <phoneticPr fontId="2"/>
  </si>
  <si>
    <t>ジョブ・カードを活用したｷｬﾘｱｺﾝｻﾙﾃｨﾝｸﾞ、能力評価</t>
    <rPh sb="8" eb="10">
      <t>カツヨウ</t>
    </rPh>
    <rPh sb="26" eb="28">
      <t>ノウリョク</t>
    </rPh>
    <rPh sb="28" eb="30">
      <t>ヒョウカ</t>
    </rPh>
    <phoneticPr fontId="2"/>
  </si>
  <si>
    <t>３０入力表（女性向け）</t>
    <rPh sb="2" eb="4">
      <t>ニュウリョク</t>
    </rPh>
    <rPh sb="4" eb="5">
      <t>ヒョウ</t>
    </rPh>
    <rPh sb="6" eb="8">
      <t>ジョセイ</t>
    </rPh>
    <rPh sb="8" eb="9">
      <t>ム</t>
    </rPh>
    <phoneticPr fontId="2"/>
  </si>
  <si>
    <t>平成３０年度　女性向け委託訓練（３ヶ月コース）受託申込書（提案書）</t>
    <rPh sb="0" eb="2">
      <t>ヘイセイ</t>
    </rPh>
    <rPh sb="4" eb="6">
      <t>ネンド</t>
    </rPh>
    <rPh sb="7" eb="10">
      <t>ジョセイム</t>
    </rPh>
    <rPh sb="11" eb="15">
      <t>イタククンレン</t>
    </rPh>
    <rPh sb="18" eb="19">
      <t>ゲツ</t>
    </rPh>
    <rPh sb="23" eb="25">
      <t>ジュタク</t>
    </rPh>
    <rPh sb="25" eb="28">
      <t>モウシコミショ</t>
    </rPh>
    <rPh sb="29" eb="32">
      <t>テイアンショ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</si>
</sst>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_ #,##0;[Red]_ \-#,##0"/>
    <numFmt numFmtId="177" formatCode="[&lt;=99999999]####\-####;\(00\)\ ####\-####"/>
    <numFmt numFmtId="178" formatCode="0.00_ "/>
    <numFmt numFmtId="179" formatCode="0.0_);[Red]\(0.0\)"/>
    <numFmt numFmtId="180" formatCode="0.0_ "/>
    <numFmt numFmtId="181" formatCode="#,##0.00_ "/>
    <numFmt numFmtId="182" formatCode="0_ "/>
    <numFmt numFmtId="183" formatCode="0_);[Red]\(0\)"/>
    <numFmt numFmtId="184" formatCode="#,##0;&quot;△ &quot;#,##0"/>
    <numFmt numFmtId="185" formatCode="d"/>
    <numFmt numFmtId="186" formatCode="aaa"/>
    <numFmt numFmtId="187" formatCode="m&quot;月&quot;"/>
    <numFmt numFmtId="188" formatCode="&quot;×    &quot;#,##0"/>
    <numFmt numFmtId="189" formatCode="#\ &quot;人用&quot;"/>
    <numFmt numFmtId="190" formatCode="&quot;W :  &quot;#,##0"/>
    <numFmt numFmtId="191" formatCode="&quot;D :  &quot;#,##0"/>
    <numFmt numFmtId="192" formatCode="&quot;H :  &quot;#,##0"/>
    <numFmt numFmtId="193" formatCode="[&lt;=999]000;[&lt;=9999]000\-00;000\-0000"/>
    <numFmt numFmtId="194" formatCode="#\ &quot;時間&quot;"/>
  </numFmts>
  <fonts count="3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20"/>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18"/>
      <name val="HG創英角ｺﾞｼｯｸUB"/>
      <family val="3"/>
      <charset val="128"/>
    </font>
    <font>
      <b/>
      <sz val="12"/>
      <name val="ＭＳ ゴシック"/>
      <family val="3"/>
      <charset val="128"/>
    </font>
    <font>
      <b/>
      <sz val="14"/>
      <name val="ＭＳ ゴシック"/>
      <family val="3"/>
      <charset val="128"/>
    </font>
    <font>
      <sz val="11"/>
      <name val="ＭＳ Ｐ明朝"/>
      <family val="1"/>
      <charset val="128"/>
    </font>
    <font>
      <u/>
      <sz val="11"/>
      <name val="ＭＳ Ｐ明朝"/>
      <family val="1"/>
      <charset val="128"/>
    </font>
    <font>
      <b/>
      <u/>
      <sz val="11"/>
      <name val="ＭＳ Ｐ明朝"/>
      <family val="1"/>
      <charset val="128"/>
    </font>
    <font>
      <sz val="8"/>
      <color indexed="81"/>
      <name val="ＭＳ Ｐゴシック"/>
      <family val="3"/>
      <charset val="128"/>
    </font>
    <font>
      <sz val="24"/>
      <name val="ＭＳ Ｐゴシック"/>
      <family val="3"/>
      <charset val="128"/>
    </font>
    <font>
      <sz val="9"/>
      <color indexed="81"/>
      <name val="ＭＳ Ｐゴシック"/>
      <family val="3"/>
      <charset val="128"/>
    </font>
    <font>
      <b/>
      <u/>
      <sz val="14"/>
      <color indexed="10"/>
      <name val="ＭＳ Ｐゴシック"/>
      <family val="3"/>
      <charset val="128"/>
    </font>
    <font>
      <sz val="10"/>
      <name val="ＭＳ Ｐ明朝"/>
      <family val="1"/>
      <charset val="128"/>
    </font>
    <font>
      <b/>
      <sz val="9"/>
      <color indexed="81"/>
      <name val="ＭＳ Ｐゴシック"/>
      <family val="3"/>
      <charset val="128"/>
    </font>
    <font>
      <b/>
      <sz val="10"/>
      <color indexed="81"/>
      <name val="ＭＳ Ｐゴシック"/>
      <family val="3"/>
      <charset val="128"/>
    </font>
    <font>
      <sz val="11"/>
      <color theme="0"/>
      <name val="ＭＳ Ｐゴシック"/>
      <family val="3"/>
      <charset val="128"/>
    </font>
    <font>
      <sz val="10"/>
      <color indexed="81"/>
      <name val="ＭＳ Ｐゴシック"/>
      <family val="3"/>
      <charset val="128"/>
    </font>
  </fonts>
  <fills count="1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125">
        <bgColor indexed="41"/>
      </patternFill>
    </fill>
    <fill>
      <patternFill patternType="gray0625"/>
    </fill>
    <fill>
      <patternFill patternType="solid">
        <fgColor indexed="45"/>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s>
  <borders count="34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10"/>
      </top>
      <bottom style="double">
        <color indexed="64"/>
      </bottom>
      <diagonal/>
    </border>
    <border>
      <left style="thin">
        <color indexed="64"/>
      </left>
      <right style="double">
        <color indexed="64"/>
      </right>
      <top style="double">
        <color indexed="10"/>
      </top>
      <bottom style="double">
        <color indexed="64"/>
      </bottom>
      <diagonal/>
    </border>
    <border>
      <left/>
      <right style="thin">
        <color indexed="64"/>
      </right>
      <top style="double">
        <color indexed="10"/>
      </top>
      <bottom style="double">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dashed">
        <color indexed="64"/>
      </right>
      <top style="thin">
        <color indexed="64"/>
      </top>
      <bottom/>
      <diagonal/>
    </border>
    <border>
      <left style="thin">
        <color indexed="64"/>
      </left>
      <right style="dashed">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right/>
      <top style="medium">
        <color indexed="64"/>
      </top>
      <bottom style="hair">
        <color indexed="64"/>
      </bottom>
      <diagonal/>
    </border>
    <border>
      <left/>
      <right style="hair">
        <color indexed="64"/>
      </right>
      <top/>
      <bottom style="thin">
        <color indexed="64"/>
      </bottom>
      <diagonal/>
    </border>
    <border>
      <left/>
      <right style="thin">
        <color indexed="64"/>
      </right>
      <top style="medium">
        <color indexed="64"/>
      </top>
      <bottom style="hair">
        <color indexed="64"/>
      </bottom>
      <diagonal/>
    </border>
    <border>
      <left/>
      <right/>
      <top style="medium">
        <color indexed="64"/>
      </top>
      <bottom style="thin">
        <color indexed="64"/>
      </bottom>
      <diagonal/>
    </border>
    <border>
      <left style="medium">
        <color indexed="64"/>
      </left>
      <right style="hair">
        <color indexed="64"/>
      </right>
      <top style="thin">
        <color indexed="64"/>
      </top>
      <bottom/>
      <diagonal/>
    </border>
    <border>
      <left/>
      <right style="thin">
        <color indexed="64"/>
      </right>
      <top style="double">
        <color indexed="64"/>
      </top>
      <bottom style="thin">
        <color indexed="64"/>
      </bottom>
      <diagonal/>
    </border>
    <border>
      <left style="hair">
        <color indexed="64"/>
      </left>
      <right/>
      <top style="medium">
        <color indexed="64"/>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double">
        <color indexed="10"/>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double">
        <color indexed="10"/>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dotted">
        <color indexed="64"/>
      </left>
      <right style="dotted">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dotted">
        <color indexed="64"/>
      </right>
      <top style="double">
        <color indexed="10"/>
      </top>
      <bottom style="thin">
        <color indexed="64"/>
      </bottom>
      <diagonal/>
    </border>
    <border>
      <left style="dotted">
        <color indexed="64"/>
      </left>
      <right style="double">
        <color indexed="10"/>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uble">
        <color indexed="10"/>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dotted">
        <color indexed="64"/>
      </left>
      <right style="dotted">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dotted">
        <color indexed="64"/>
      </right>
      <top style="thin">
        <color indexed="64"/>
      </top>
      <bottom style="double">
        <color indexed="10"/>
      </bottom>
      <diagonal/>
    </border>
    <border>
      <left style="dotted">
        <color indexed="64"/>
      </left>
      <right style="double">
        <color indexed="10"/>
      </right>
      <top style="thin">
        <color indexed="64"/>
      </top>
      <bottom style="double">
        <color indexed="10"/>
      </bottom>
      <diagonal/>
    </border>
    <border>
      <left style="thin">
        <color indexed="64"/>
      </left>
      <right style="double">
        <color indexed="10"/>
      </right>
      <top style="double">
        <color indexed="10"/>
      </top>
      <bottom/>
      <diagonal/>
    </border>
    <border>
      <left style="thin">
        <color indexed="64"/>
      </left>
      <right style="double">
        <color indexed="10"/>
      </right>
      <top/>
      <bottom/>
      <diagonal/>
    </border>
    <border>
      <left style="thin">
        <color indexed="64"/>
      </left>
      <right style="double">
        <color indexed="10"/>
      </right>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double">
        <color indexed="10"/>
      </left>
      <right style="thin">
        <color indexed="64"/>
      </right>
      <top style="double">
        <color indexed="10"/>
      </top>
      <bottom style="thin">
        <color indexed="64"/>
      </bottom>
      <diagonal/>
    </border>
    <border>
      <left/>
      <right/>
      <top style="thin">
        <color indexed="64"/>
      </top>
      <bottom style="double">
        <color indexed="1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style="double">
        <color indexed="64"/>
      </right>
      <top style="thin">
        <color indexed="64"/>
      </top>
      <bottom style="double">
        <color indexed="10"/>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uble">
        <color indexed="10"/>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double">
        <color indexed="64"/>
      </left>
      <right style="double">
        <color indexed="64"/>
      </right>
      <top style="double">
        <color indexed="64"/>
      </top>
      <bottom style="double">
        <color indexed="64"/>
      </bottom>
      <diagonal/>
    </border>
    <border>
      <left style="thin">
        <color indexed="8"/>
      </left>
      <right style="double">
        <color indexed="10"/>
      </right>
      <top style="double">
        <color indexed="10"/>
      </top>
      <bottom style="thin">
        <color indexed="8"/>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top style="double">
        <color indexed="10"/>
      </top>
      <bottom/>
      <diagonal/>
    </border>
    <border>
      <left style="thin">
        <color indexed="64"/>
      </left>
      <right style="double">
        <color indexed="64"/>
      </right>
      <top style="double">
        <color indexed="10"/>
      </top>
      <bottom/>
      <diagonal/>
    </border>
    <border>
      <left style="thin">
        <color indexed="64"/>
      </left>
      <right style="double">
        <color indexed="64"/>
      </right>
      <top style="double">
        <color indexed="10"/>
      </top>
      <bottom style="thin">
        <color indexed="64"/>
      </bottom>
      <diagonal/>
    </border>
    <border>
      <left/>
      <right style="double">
        <color indexed="64"/>
      </right>
      <top style="double">
        <color indexed="10"/>
      </top>
      <bottom style="thin">
        <color indexed="64"/>
      </bottom>
      <diagonal/>
    </border>
    <border>
      <left/>
      <right style="double">
        <color indexed="10"/>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right style="double">
        <color indexed="10"/>
      </right>
      <top style="thin">
        <color indexed="64"/>
      </top>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style="hair">
        <color indexed="64"/>
      </left>
      <right/>
      <top style="thin">
        <color indexed="64"/>
      </top>
      <bottom style="medium">
        <color indexed="64"/>
      </bottom>
      <diagonal/>
    </border>
    <border>
      <left style="thin">
        <color indexed="64"/>
      </left>
      <right style="double">
        <color indexed="10"/>
      </right>
      <top style="double">
        <color indexed="10"/>
      </top>
      <bottom style="thin">
        <color indexed="64"/>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10"/>
      </bottom>
      <diagonal/>
    </border>
    <border>
      <left style="thin">
        <color indexed="64"/>
      </left>
      <right style="medium">
        <color indexed="64"/>
      </right>
      <top style="thin">
        <color indexed="64"/>
      </top>
      <bottom style="double">
        <color indexed="10"/>
      </bottom>
      <diagonal/>
    </border>
    <border>
      <left style="thin">
        <color indexed="64"/>
      </left>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tted">
        <color indexed="64"/>
      </left>
      <right style="double">
        <color indexed="64"/>
      </right>
      <top style="thin">
        <color indexed="64"/>
      </top>
      <bottom style="thin">
        <color indexed="64"/>
      </bottom>
      <diagonal/>
    </border>
    <border>
      <left style="thin">
        <color indexed="64"/>
      </left>
      <right/>
      <top style="double">
        <color indexed="10"/>
      </top>
      <bottom style="double">
        <color indexed="10"/>
      </bottom>
      <diagonal/>
    </border>
    <border>
      <left/>
      <right/>
      <top style="double">
        <color indexed="10"/>
      </top>
      <bottom style="double">
        <color indexed="10"/>
      </bottom>
      <diagonal/>
    </border>
    <border>
      <left style="thin">
        <color indexed="64"/>
      </left>
      <right style="medium">
        <color indexed="64"/>
      </right>
      <top style="double">
        <color indexed="10"/>
      </top>
      <bottom style="double">
        <color indexed="10"/>
      </bottom>
      <diagonal/>
    </border>
    <border>
      <left style="dashed">
        <color indexed="64"/>
      </left>
      <right/>
      <top style="thin">
        <color indexed="64"/>
      </top>
      <bottom/>
      <diagonal/>
    </border>
    <border>
      <left style="dashed">
        <color indexed="64"/>
      </left>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double">
        <color indexed="64"/>
      </left>
      <right style="medium">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indexed="10"/>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10"/>
      </right>
      <top style="double">
        <color indexed="10"/>
      </top>
      <bottom style="thin">
        <color indexed="64"/>
      </bottom>
      <diagonal/>
    </border>
    <border>
      <left style="double">
        <color indexed="64"/>
      </left>
      <right style="thin">
        <color indexed="64"/>
      </right>
      <top style="double">
        <color indexed="10"/>
      </top>
      <bottom style="thin">
        <color indexed="64"/>
      </bottom>
      <diagonal/>
    </border>
    <border>
      <left style="thin">
        <color indexed="64"/>
      </left>
      <right style="double">
        <color indexed="64"/>
      </right>
      <top style="thin">
        <color indexed="64"/>
      </top>
      <bottom style="double">
        <color indexed="10"/>
      </bottom>
      <diagonal/>
    </border>
    <border>
      <left style="hair">
        <color indexed="64"/>
      </left>
      <right/>
      <top style="hair">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thick">
        <color indexed="64"/>
      </right>
      <top/>
      <bottom/>
      <diagonal/>
    </border>
    <border>
      <left style="double">
        <color indexed="10"/>
      </left>
      <right style="medium">
        <color indexed="64"/>
      </right>
      <top style="double">
        <color indexed="10"/>
      </top>
      <bottom/>
      <diagonal/>
    </border>
    <border>
      <left style="double">
        <color indexed="10"/>
      </left>
      <right style="medium">
        <color indexed="64"/>
      </right>
      <top/>
      <bottom/>
      <diagonal/>
    </border>
    <border>
      <left style="double">
        <color indexed="10"/>
      </left>
      <right style="medium">
        <color indexed="64"/>
      </right>
      <top/>
      <bottom style="double">
        <color indexed="10"/>
      </bottom>
      <diagonal/>
    </border>
    <border>
      <left style="medium">
        <color indexed="64"/>
      </left>
      <right/>
      <top style="double">
        <color indexed="10"/>
      </top>
      <bottom style="hair">
        <color indexed="64"/>
      </bottom>
      <diagonal/>
    </border>
    <border>
      <left/>
      <right style="hair">
        <color indexed="64"/>
      </right>
      <top style="double">
        <color indexed="10"/>
      </top>
      <bottom style="hair">
        <color indexed="64"/>
      </bottom>
      <diagonal/>
    </border>
    <border>
      <left style="hair">
        <color indexed="64"/>
      </left>
      <right/>
      <top style="double">
        <color indexed="10"/>
      </top>
      <bottom style="hair">
        <color indexed="64"/>
      </bottom>
      <diagonal/>
    </border>
    <border>
      <left/>
      <right/>
      <top style="double">
        <color indexed="10"/>
      </top>
      <bottom style="hair">
        <color indexed="64"/>
      </bottom>
      <diagonal/>
    </border>
    <border>
      <left/>
      <right style="double">
        <color indexed="10"/>
      </right>
      <top style="double">
        <color indexed="10"/>
      </top>
      <bottom style="hair">
        <color indexed="64"/>
      </bottom>
      <diagonal/>
    </border>
    <border>
      <left/>
      <right style="hair">
        <color indexed="64"/>
      </right>
      <top style="hair">
        <color indexed="64"/>
      </top>
      <bottom style="hair">
        <color indexed="64"/>
      </bottom>
      <diagonal/>
    </border>
    <border>
      <left/>
      <right style="double">
        <color indexed="10"/>
      </right>
      <top style="hair">
        <color indexed="64"/>
      </top>
      <bottom style="hair">
        <color indexed="64"/>
      </bottom>
      <diagonal/>
    </border>
    <border>
      <left style="medium">
        <color indexed="64"/>
      </left>
      <right/>
      <top style="hair">
        <color indexed="64"/>
      </top>
      <bottom style="double">
        <color indexed="10"/>
      </bottom>
      <diagonal/>
    </border>
    <border>
      <left/>
      <right style="hair">
        <color indexed="64"/>
      </right>
      <top style="hair">
        <color indexed="64"/>
      </top>
      <bottom style="double">
        <color indexed="10"/>
      </bottom>
      <diagonal/>
    </border>
    <border>
      <left style="hair">
        <color indexed="64"/>
      </left>
      <right/>
      <top style="hair">
        <color indexed="64"/>
      </top>
      <bottom style="double">
        <color indexed="10"/>
      </bottom>
      <diagonal/>
    </border>
    <border>
      <left/>
      <right/>
      <top style="hair">
        <color indexed="64"/>
      </top>
      <bottom style="double">
        <color indexed="10"/>
      </bottom>
      <diagonal/>
    </border>
    <border>
      <left/>
      <right style="double">
        <color indexed="10"/>
      </right>
      <top style="hair">
        <color indexed="64"/>
      </top>
      <bottom style="double">
        <color indexed="10"/>
      </bottom>
      <diagonal/>
    </border>
    <border>
      <left style="hair">
        <color indexed="64"/>
      </left>
      <right/>
      <top/>
      <bottom style="thin">
        <color indexed="64"/>
      </bottom>
      <diagonal/>
    </border>
    <border>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top style="double">
        <color indexed="64"/>
      </top>
      <bottom style="double">
        <color indexed="64"/>
      </bottom>
      <diagonal/>
    </border>
    <border>
      <left style="medium">
        <color indexed="64"/>
      </left>
      <right/>
      <top style="double">
        <color indexed="64"/>
      </top>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hair">
        <color indexed="64"/>
      </right>
      <top style="hair">
        <color indexed="64"/>
      </top>
      <bottom style="thin">
        <color indexed="64"/>
      </bottom>
      <diagonal/>
    </border>
    <border>
      <left style="medium">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style="hair">
        <color indexed="64"/>
      </left>
      <right style="double">
        <color indexed="64"/>
      </right>
      <top style="double">
        <color indexed="64"/>
      </top>
      <bottom style="double">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style="double">
        <color indexed="10"/>
      </left>
      <right/>
      <top style="thin">
        <color indexed="64"/>
      </top>
      <bottom style="double">
        <color indexed="10"/>
      </bottom>
      <diagonal/>
    </border>
    <border>
      <left/>
      <right style="double">
        <color indexed="10"/>
      </right>
      <top style="thin">
        <color indexed="64"/>
      </top>
      <bottom style="double">
        <color indexed="10"/>
      </bottom>
      <diagonal/>
    </border>
    <border>
      <left style="double">
        <color indexed="10"/>
      </left>
      <right/>
      <top style="thin">
        <color indexed="64"/>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right style="hair">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double">
        <color indexed="10"/>
      </left>
      <right/>
      <top/>
      <bottom/>
      <diagonal/>
    </border>
    <border>
      <left/>
      <right style="thin">
        <color indexed="64"/>
      </right>
      <top style="thin">
        <color indexed="64"/>
      </top>
      <bottom style="medium">
        <color indexed="64"/>
      </bottom>
      <diagonal/>
    </border>
    <border>
      <left style="double">
        <color indexed="10"/>
      </left>
      <right/>
      <top/>
      <bottom style="double">
        <color indexed="10"/>
      </bottom>
      <diagonal/>
    </border>
    <border>
      <left/>
      <right style="thin">
        <color indexed="64"/>
      </right>
      <top/>
      <bottom style="double">
        <color indexed="10"/>
      </bottom>
      <diagonal/>
    </border>
    <border>
      <left/>
      <right style="thin">
        <color indexed="64"/>
      </right>
      <top style="double">
        <color indexed="10"/>
      </top>
      <bottom/>
      <diagonal/>
    </border>
    <border>
      <left/>
      <right style="thin">
        <color indexed="64"/>
      </right>
      <top style="double">
        <color indexed="10"/>
      </top>
      <bottom style="double">
        <color indexed="10"/>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bottom style="double">
        <color indexed="10"/>
      </bottom>
      <diagonal/>
    </border>
    <border>
      <left/>
      <right/>
      <top/>
      <bottom style="double">
        <color indexed="10"/>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right style="thin">
        <color indexed="64"/>
      </right>
      <top style="double">
        <color indexed="64"/>
      </top>
      <bottom/>
      <diagonal/>
    </border>
    <border>
      <left style="double">
        <color indexed="64"/>
      </left>
      <right/>
      <top style="double">
        <color indexed="64"/>
      </top>
      <bottom style="double">
        <color indexed="10"/>
      </bottom>
      <diagonal/>
    </border>
    <border>
      <left/>
      <right/>
      <top style="double">
        <color indexed="64"/>
      </top>
      <bottom style="double">
        <color indexed="10"/>
      </bottom>
      <diagonal/>
    </border>
    <border>
      <left/>
      <right style="thin">
        <color indexed="64"/>
      </right>
      <top style="double">
        <color indexed="64"/>
      </top>
      <bottom style="double">
        <color indexed="10"/>
      </bottom>
      <diagonal/>
    </border>
    <border>
      <left style="double">
        <color indexed="64"/>
      </left>
      <right/>
      <top style="double">
        <color indexed="10"/>
      </top>
      <bottom style="double">
        <color indexed="10"/>
      </bottom>
      <diagonal/>
    </border>
    <border>
      <left style="double">
        <color indexed="10"/>
      </left>
      <right/>
      <top style="double">
        <color indexed="10"/>
      </top>
      <bottom style="thin">
        <color indexed="64"/>
      </bottom>
      <diagonal/>
    </border>
    <border>
      <left style="double">
        <color indexed="64"/>
      </left>
      <right/>
      <top style="double">
        <color indexed="10"/>
      </top>
      <bottom style="thin">
        <color indexed="64"/>
      </bottom>
      <diagonal/>
    </border>
    <border>
      <left style="double">
        <color indexed="10"/>
      </left>
      <right/>
      <top style="thin">
        <color indexed="64"/>
      </top>
      <bottom style="thin">
        <color indexed="64"/>
      </bottom>
      <diagonal/>
    </border>
    <border>
      <left style="double">
        <color indexed="64"/>
      </left>
      <right/>
      <top style="thin">
        <color indexed="64"/>
      </top>
      <bottom/>
      <diagonal/>
    </border>
    <border>
      <left/>
      <right style="thin">
        <color indexed="64"/>
      </right>
      <top/>
      <bottom style="double">
        <color indexed="64"/>
      </bottom>
      <diagonal/>
    </border>
    <border>
      <left style="medium">
        <color indexed="8"/>
      </left>
      <right/>
      <top/>
      <bottom style="medium">
        <color indexed="8"/>
      </bottom>
      <diagonal/>
    </border>
    <border>
      <left/>
      <right/>
      <top/>
      <bottom style="medium">
        <color indexed="8"/>
      </bottom>
      <diagonal/>
    </border>
    <border>
      <left style="double">
        <color indexed="64"/>
      </left>
      <right/>
      <top style="thin">
        <color indexed="64"/>
      </top>
      <bottom style="double">
        <color indexed="10"/>
      </bottom>
      <diagonal/>
    </border>
    <border>
      <left style="double">
        <color indexed="64"/>
      </left>
      <right/>
      <top style="thin">
        <color indexed="64"/>
      </top>
      <bottom style="double">
        <color indexed="64"/>
      </bottom>
      <diagonal/>
    </border>
    <border>
      <left style="double">
        <color indexed="64"/>
      </left>
      <right/>
      <top/>
      <bottom style="double">
        <color indexed="10"/>
      </bottom>
      <diagonal/>
    </border>
    <border>
      <left/>
      <right style="double">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double">
        <color indexed="10"/>
      </top>
      <bottom style="thin">
        <color indexed="64"/>
      </bottom>
      <diagonal/>
    </border>
    <border>
      <left style="dotted">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10"/>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rgb="FFFF0000"/>
      </bottom>
      <diagonal/>
    </border>
    <border>
      <left style="double">
        <color indexed="64"/>
      </left>
      <right/>
      <top style="double">
        <color rgb="FFFF0000"/>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bottom style="thin">
        <color indexed="64"/>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thin">
        <color indexed="64"/>
      </top>
      <bottom/>
      <diagonal/>
    </border>
    <border>
      <left style="double">
        <color indexed="64"/>
      </left>
      <right style="thin">
        <color indexed="64"/>
      </right>
      <top style="double">
        <color rgb="FFFF0000"/>
      </top>
      <bottom style="double">
        <color indexed="64"/>
      </bottom>
      <diagonal/>
    </border>
    <border>
      <left style="double">
        <color rgb="FFFF0000"/>
      </left>
      <right style="thin">
        <color indexed="64"/>
      </right>
      <top style="double">
        <color rgb="FFFF0000"/>
      </top>
      <bottom style="thin">
        <color indexed="64"/>
      </bottom>
      <diagonal/>
    </border>
    <border>
      <left style="double">
        <color rgb="FFFF0000"/>
      </left>
      <right style="thin">
        <color indexed="64"/>
      </right>
      <top/>
      <bottom style="double">
        <color rgb="FFFF0000"/>
      </bottom>
      <diagonal/>
    </border>
    <border>
      <left/>
      <right style="dashed">
        <color indexed="64"/>
      </right>
      <top style="thin">
        <color indexed="64"/>
      </top>
      <bottom style="medium">
        <color indexed="64"/>
      </bottom>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10"/>
      </bottom>
      <diagonal/>
    </border>
    <border>
      <left/>
      <right style="dotted">
        <color indexed="64"/>
      </right>
      <top style="double">
        <color indexed="10"/>
      </top>
      <bottom style="thin">
        <color indexed="64"/>
      </bottom>
      <diagonal/>
    </border>
    <border>
      <left style="thin">
        <color indexed="64"/>
      </left>
      <right style="thin">
        <color indexed="64"/>
      </right>
      <top style="double">
        <color rgb="FFFF0000"/>
      </top>
      <bottom style="double">
        <color indexed="10"/>
      </bottom>
      <diagonal/>
    </border>
    <border>
      <left/>
      <right style="double">
        <color rgb="FFFF0000"/>
      </right>
      <top/>
      <bottom style="double">
        <color rgb="FFFF0000"/>
      </bottom>
      <diagonal/>
    </border>
    <border>
      <left/>
      <right/>
      <top/>
      <bottom style="double">
        <color rgb="FFFF0000"/>
      </bottom>
      <diagonal/>
    </border>
    <border>
      <left style="double">
        <color indexed="64"/>
      </left>
      <right/>
      <top/>
      <bottom style="double">
        <color rgb="FFFF0000"/>
      </bottom>
      <diagonal/>
    </border>
    <border>
      <left/>
      <right style="double">
        <color rgb="FFFF0000"/>
      </right>
      <top/>
      <bottom/>
      <diagonal/>
    </border>
    <border>
      <left/>
      <right style="double">
        <color rgb="FFFF0000"/>
      </right>
      <top style="thin">
        <color indexed="64"/>
      </top>
      <bottom/>
      <diagonal/>
    </border>
    <border>
      <left style="thin">
        <color indexed="64"/>
      </left>
      <right style="double">
        <color rgb="FFFF0000"/>
      </right>
      <top style="thin">
        <color indexed="64"/>
      </top>
      <bottom style="thin">
        <color indexed="64"/>
      </bottom>
      <diagonal/>
    </border>
    <border>
      <left style="thin">
        <color indexed="64"/>
      </left>
      <right style="double">
        <color indexed="64"/>
      </right>
      <top style="thin">
        <color indexed="64"/>
      </top>
      <bottom style="double">
        <color rgb="FFFF0000"/>
      </bottom>
      <diagonal/>
    </border>
    <border>
      <left style="medium">
        <color indexed="64"/>
      </left>
      <right/>
      <top style="double">
        <color indexed="10"/>
      </top>
      <bottom style="double">
        <color indexed="64"/>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double">
        <color indexed="10"/>
      </right>
      <top style="thin">
        <color indexed="64"/>
      </top>
      <bottom/>
      <diagonal/>
    </border>
    <border>
      <left/>
      <right style="hair">
        <color indexed="64"/>
      </right>
      <top style="thin">
        <color indexed="64"/>
      </top>
      <bottom/>
      <diagonal/>
    </border>
    <border>
      <left/>
      <right style="medium">
        <color indexed="64"/>
      </right>
      <top style="double">
        <color indexed="10"/>
      </top>
      <bottom style="double">
        <color indexed="64"/>
      </bottom>
      <diagonal/>
    </border>
    <border>
      <left style="medium">
        <color indexed="64"/>
      </left>
      <right style="medium">
        <color indexed="64"/>
      </right>
      <top style="double">
        <color indexed="10"/>
      </top>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indexed="64"/>
      </left>
      <right/>
      <top style="double">
        <color indexed="64"/>
      </top>
      <bottom style="double">
        <color indexed="64"/>
      </bottom>
      <diagonal/>
    </border>
    <border>
      <left style="double">
        <color indexed="64"/>
      </left>
      <right/>
      <top style="double">
        <color rgb="FFFF0000"/>
      </top>
      <bottom style="double">
        <color indexed="10"/>
      </bottom>
      <diagonal/>
    </border>
    <border>
      <left/>
      <right style="thin">
        <color indexed="64"/>
      </right>
      <top style="double">
        <color rgb="FFFF0000"/>
      </top>
      <bottom style="double">
        <color indexed="10"/>
      </bottom>
      <diagonal/>
    </border>
    <border>
      <left/>
      <right style="double">
        <color indexed="64"/>
      </right>
      <top style="double">
        <color rgb="FFFF0000"/>
      </top>
      <bottom style="double">
        <color indexed="10"/>
      </bottom>
      <diagonal/>
    </border>
  </borders>
  <cellStyleXfs count="4">
    <xf numFmtId="0" fontId="0" fillId="0" borderId="0">
      <alignment vertical="center"/>
    </xf>
    <xf numFmtId="0" fontId="1" fillId="0" borderId="0"/>
    <xf numFmtId="0" fontId="1" fillId="0" borderId="0">
      <alignment vertical="center"/>
    </xf>
    <xf numFmtId="0" fontId="1" fillId="0" borderId="0">
      <alignment vertical="center"/>
    </xf>
  </cellStyleXfs>
  <cellXfs count="135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0" xfId="0" applyBorder="1" applyAlignment="1">
      <alignment horizontal="lef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0" fillId="0" borderId="4" xfId="0" applyBorder="1" applyAlignment="1">
      <alignment vertical="center"/>
    </xf>
    <xf numFmtId="0" fontId="1" fillId="0" borderId="0" xfId="1"/>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2" xfId="0" applyBorder="1">
      <alignment vertical="center"/>
    </xf>
    <xf numFmtId="0" fontId="4" fillId="0" borderId="0" xfId="0" applyFont="1" applyAlignment="1">
      <alignment horizontal="center" vertical="center"/>
    </xf>
    <xf numFmtId="0" fontId="1" fillId="0" borderId="0" xfId="1" applyAlignment="1">
      <alignment vertical="center"/>
    </xf>
    <xf numFmtId="0" fontId="0" fillId="0" borderId="0" xfId="0" applyBorder="1" applyAlignment="1">
      <alignment vertical="center" wrapText="1"/>
    </xf>
    <xf numFmtId="0" fontId="0" fillId="0" borderId="9" xfId="0" applyBorder="1" applyAlignment="1">
      <alignment horizontal="center" vertical="center" wrapText="1"/>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vertical="center" wrapText="1"/>
    </xf>
    <xf numFmtId="0" fontId="1" fillId="0" borderId="0" xfId="0" applyFont="1">
      <alignment vertical="center"/>
    </xf>
    <xf numFmtId="0" fontId="1" fillId="0" borderId="13" xfId="0" applyFont="1" applyBorder="1" applyAlignment="1">
      <alignment vertical="center" wrapText="1"/>
    </xf>
    <xf numFmtId="0" fontId="1" fillId="0" borderId="0" xfId="0" applyFont="1" applyBorder="1" applyAlignment="1">
      <alignment vertical="center" wrapText="1"/>
    </xf>
    <xf numFmtId="0" fontId="9" fillId="0" borderId="0" xfId="1" applyFont="1" applyAlignment="1">
      <alignment vertical="center"/>
    </xf>
    <xf numFmtId="179" fontId="0" fillId="0" borderId="0" xfId="0" applyNumberFormat="1" applyAlignment="1">
      <alignment horizontal="center" vertical="center"/>
    </xf>
    <xf numFmtId="176" fontId="5" fillId="0" borderId="14" xfId="1" applyNumberFormat="1" applyFont="1" applyFill="1" applyBorder="1" applyAlignment="1">
      <alignment horizontal="center" vertical="center"/>
    </xf>
    <xf numFmtId="176" fontId="5" fillId="0" borderId="15" xfId="1" applyNumberFormat="1" applyFont="1" applyFill="1" applyBorder="1" applyAlignment="1">
      <alignment horizontal="center" vertical="center"/>
    </xf>
    <xf numFmtId="176" fontId="5" fillId="0" borderId="16" xfId="1" applyNumberFormat="1" applyFont="1" applyFill="1" applyBorder="1" applyAlignment="1">
      <alignment horizontal="center" vertical="center"/>
    </xf>
    <xf numFmtId="176" fontId="5" fillId="0" borderId="17" xfId="1" applyNumberFormat="1" applyFont="1" applyFill="1" applyBorder="1" applyAlignment="1">
      <alignment vertical="center" shrinkToFit="1"/>
    </xf>
    <xf numFmtId="0" fontId="10" fillId="0" borderId="0" xfId="0" applyFont="1" applyAlignment="1">
      <alignment horizontal="lef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2" borderId="9" xfId="0" applyFill="1" applyBorder="1" applyAlignment="1">
      <alignment horizontal="center" vertical="center" wrapText="1"/>
    </xf>
    <xf numFmtId="0" fontId="0" fillId="2" borderId="23" xfId="0" applyFill="1" applyBorder="1" applyAlignment="1">
      <alignment vertical="center" wrapText="1"/>
    </xf>
    <xf numFmtId="0" fontId="0" fillId="0" borderId="24" xfId="0" applyBorder="1" applyAlignment="1">
      <alignment horizontal="center" vertical="center" wrapText="1"/>
    </xf>
    <xf numFmtId="0" fontId="0" fillId="2" borderId="5" xfId="0" applyFill="1" applyBorder="1" applyAlignment="1">
      <alignment vertical="center" wrapText="1"/>
    </xf>
    <xf numFmtId="0" fontId="0" fillId="2" borderId="8" xfId="0" applyFill="1" applyBorder="1" applyAlignment="1">
      <alignment vertical="center" wrapText="1"/>
    </xf>
    <xf numFmtId="0" fontId="0" fillId="0" borderId="26" xfId="0" applyBorder="1">
      <alignment vertical="center"/>
    </xf>
    <xf numFmtId="0" fontId="0" fillId="2" borderId="26" xfId="0" applyFill="1" applyBorder="1">
      <alignment vertical="center"/>
    </xf>
    <xf numFmtId="0" fontId="0" fillId="2" borderId="25" xfId="0" applyFill="1" applyBorder="1" applyAlignment="1">
      <alignment vertical="center"/>
    </xf>
    <xf numFmtId="0" fontId="0" fillId="2" borderId="25" xfId="0" applyFill="1" applyBorder="1">
      <alignment vertical="center"/>
    </xf>
    <xf numFmtId="0" fontId="0" fillId="2" borderId="27" xfId="0" applyFill="1" applyBorder="1">
      <alignment vertical="center"/>
    </xf>
    <xf numFmtId="0" fontId="0" fillId="0" borderId="0" xfId="0" applyBorder="1" applyAlignment="1">
      <alignment horizontal="left" vertical="center" wrapText="1"/>
    </xf>
    <xf numFmtId="0" fontId="0" fillId="2" borderId="7" xfId="0" applyFill="1" applyBorder="1" applyAlignment="1">
      <alignment vertical="center" wrapText="1"/>
    </xf>
    <xf numFmtId="0" fontId="0" fillId="0" borderId="28" xfId="0" applyBorder="1" applyAlignment="1">
      <alignment horizontal="left" vertical="center"/>
    </xf>
    <xf numFmtId="0" fontId="0" fillId="0" borderId="11" xfId="0" applyBorder="1" applyAlignment="1">
      <alignment horizontal="right" vertical="center"/>
    </xf>
    <xf numFmtId="0" fontId="11" fillId="0" borderId="8" xfId="0" applyFont="1" applyBorder="1" applyAlignment="1">
      <alignment vertical="center" wrapText="1"/>
    </xf>
    <xf numFmtId="55" fontId="1" fillId="0" borderId="30" xfId="0" applyNumberFormat="1" applyFont="1" applyBorder="1" applyAlignment="1">
      <alignment vertical="center" shrinkToFit="1"/>
    </xf>
    <xf numFmtId="0" fontId="1" fillId="0" borderId="31" xfId="0" applyNumberFormat="1" applyFont="1" applyBorder="1" applyAlignment="1">
      <alignment horizontal="center" vertical="center" shrinkToFit="1"/>
    </xf>
    <xf numFmtId="0" fontId="1" fillId="0" borderId="31" xfId="0" applyNumberFormat="1" applyFont="1" applyBorder="1" applyAlignment="1">
      <alignment vertical="center" shrinkToFit="1"/>
    </xf>
    <xf numFmtId="179" fontId="1" fillId="0" borderId="32" xfId="0" applyNumberFormat="1" applyFont="1" applyBorder="1" applyAlignment="1">
      <alignment horizontal="center" vertical="center"/>
    </xf>
    <xf numFmtId="0" fontId="4" fillId="0" borderId="0" xfId="0" applyFont="1" applyAlignment="1">
      <alignment vertical="center"/>
    </xf>
    <xf numFmtId="0" fontId="1" fillId="0" borderId="33" xfId="0" applyFont="1" applyBorder="1" applyAlignment="1">
      <alignment vertical="center" shrinkToFit="1"/>
    </xf>
    <xf numFmtId="0" fontId="1" fillId="0" borderId="34" xfId="0" applyFont="1" applyBorder="1" applyAlignment="1">
      <alignment vertical="center" shrinkToFit="1"/>
    </xf>
    <xf numFmtId="0" fontId="1" fillId="0" borderId="35" xfId="0" applyFont="1" applyBorder="1" applyAlignment="1">
      <alignment vertical="center" shrinkToFit="1"/>
    </xf>
    <xf numFmtId="0" fontId="0" fillId="0" borderId="37" xfId="0" applyBorder="1">
      <alignment vertical="center"/>
    </xf>
    <xf numFmtId="0" fontId="0" fillId="0" borderId="13" xfId="0" applyBorder="1">
      <alignment vertical="center"/>
    </xf>
    <xf numFmtId="0" fontId="5" fillId="0" borderId="2" xfId="0" applyFont="1" applyBorder="1" applyAlignment="1">
      <alignment vertical="center"/>
    </xf>
    <xf numFmtId="0" fontId="0" fillId="0" borderId="38" xfId="0" applyBorder="1" applyAlignment="1">
      <alignment horizontal="center" vertical="center" textRotation="255" wrapText="1"/>
    </xf>
    <xf numFmtId="0" fontId="0" fillId="0" borderId="39" xfId="0" applyBorder="1" applyAlignment="1">
      <alignment vertical="center" textRotation="255" wrapText="1"/>
    </xf>
    <xf numFmtId="0" fontId="0" fillId="0" borderId="30" xfId="0" applyBorder="1" applyAlignment="1">
      <alignment vertical="center" wrapText="1"/>
    </xf>
    <xf numFmtId="0" fontId="0" fillId="0" borderId="41" xfId="0" applyBorder="1" applyAlignment="1">
      <alignment horizontal="left" vertical="center" wrapText="1"/>
    </xf>
    <xf numFmtId="0" fontId="0" fillId="2" borderId="42" xfId="0" applyFill="1" applyBorder="1" applyAlignment="1">
      <alignment vertical="center"/>
    </xf>
    <xf numFmtId="0" fontId="0" fillId="2" borderId="27" xfId="0" applyFill="1" applyBorder="1" applyAlignment="1">
      <alignment vertical="center"/>
    </xf>
    <xf numFmtId="0" fontId="0" fillId="2" borderId="43" xfId="0" applyFill="1" applyBorder="1" applyAlignment="1">
      <alignment vertical="center"/>
    </xf>
    <xf numFmtId="0" fontId="0" fillId="2" borderId="36" xfId="0" applyFill="1" applyBorder="1" applyAlignment="1">
      <alignment vertical="center"/>
    </xf>
    <xf numFmtId="0" fontId="0" fillId="0" borderId="44" xfId="0" applyBorder="1" applyAlignment="1">
      <alignment vertical="center" wrapText="1"/>
    </xf>
    <xf numFmtId="0" fontId="0" fillId="0" borderId="43" xfId="0" applyBorder="1" applyAlignment="1">
      <alignment vertical="center"/>
    </xf>
    <xf numFmtId="0" fontId="0" fillId="0" borderId="48" xfId="0" applyBorder="1" applyAlignment="1">
      <alignment vertical="center" wrapText="1"/>
    </xf>
    <xf numFmtId="0" fontId="0" fillId="2" borderId="48" xfId="0" applyFill="1" applyBorder="1" applyAlignment="1">
      <alignment vertical="center" wrapText="1"/>
    </xf>
    <xf numFmtId="0" fontId="0" fillId="0" borderId="6" xfId="0" applyBorder="1" applyAlignment="1">
      <alignment vertical="center"/>
    </xf>
    <xf numFmtId="0" fontId="0" fillId="0" borderId="49" xfId="0" applyBorder="1" applyAlignment="1">
      <alignment vertical="center"/>
    </xf>
    <xf numFmtId="0" fontId="0" fillId="2" borderId="6" xfId="0" applyFill="1" applyBorder="1" applyAlignment="1">
      <alignment vertical="center" wrapText="1"/>
    </xf>
    <xf numFmtId="0" fontId="0" fillId="2" borderId="6" xfId="0" applyFill="1" applyBorder="1" applyAlignment="1">
      <alignment vertical="center"/>
    </xf>
    <xf numFmtId="0" fontId="0" fillId="2" borderId="49" xfId="0" applyFill="1" applyBorder="1" applyAlignment="1">
      <alignment vertical="center"/>
    </xf>
    <xf numFmtId="0" fontId="8" fillId="0" borderId="50" xfId="0" applyFont="1" applyBorder="1" applyAlignment="1">
      <alignment horizontal="center" vertical="center" wrapText="1"/>
    </xf>
    <xf numFmtId="0" fontId="8" fillId="0" borderId="51" xfId="0" applyFont="1" applyBorder="1" applyAlignment="1">
      <alignment horizontal="center" vertical="center"/>
    </xf>
    <xf numFmtId="179" fontId="8" fillId="0" borderId="52" xfId="0" applyNumberFormat="1" applyFont="1" applyBorder="1" applyAlignment="1">
      <alignment horizontal="center" vertical="center" wrapText="1"/>
    </xf>
    <xf numFmtId="0" fontId="0" fillId="0" borderId="41" xfId="0" applyBorder="1" applyAlignment="1">
      <alignment horizontal="left" vertical="center" shrinkToFit="1"/>
    </xf>
    <xf numFmtId="0" fontId="8" fillId="0" borderId="53" xfId="0" applyFont="1" applyBorder="1" applyAlignment="1">
      <alignment horizontal="left" vertical="center" wrapText="1"/>
    </xf>
    <xf numFmtId="0" fontId="8" fillId="0" borderId="6" xfId="0" applyFont="1" applyBorder="1" applyAlignment="1">
      <alignment vertical="center" wrapText="1"/>
    </xf>
    <xf numFmtId="0" fontId="0" fillId="0" borderId="54" xfId="0" applyBorder="1" applyAlignment="1">
      <alignment horizontal="left" vertical="center" wrapText="1"/>
    </xf>
    <xf numFmtId="0" fontId="0" fillId="2" borderId="26" xfId="0" applyFill="1" applyBorder="1" applyAlignment="1">
      <alignment vertical="center"/>
    </xf>
    <xf numFmtId="0" fontId="0" fillId="2" borderId="29" xfId="0" applyFill="1" applyBorder="1" applyAlignment="1">
      <alignment vertical="center"/>
    </xf>
    <xf numFmtId="0" fontId="0" fillId="2" borderId="45" xfId="0" applyFill="1" applyBorder="1" applyAlignment="1">
      <alignment vertical="center"/>
    </xf>
    <xf numFmtId="0" fontId="8" fillId="2" borderId="42" xfId="0" applyFont="1" applyFill="1" applyBorder="1" applyAlignment="1">
      <alignment horizontal="center" vertical="center"/>
    </xf>
    <xf numFmtId="0" fontId="0" fillId="2" borderId="60" xfId="0" applyFill="1" applyBorder="1" applyAlignment="1">
      <alignment vertical="center"/>
    </xf>
    <xf numFmtId="0" fontId="0" fillId="2" borderId="56" xfId="0" applyFill="1" applyBorder="1" applyAlignment="1">
      <alignment vertical="center"/>
    </xf>
    <xf numFmtId="0" fontId="0" fillId="2" borderId="61" xfId="0" applyFill="1" applyBorder="1" applyAlignment="1">
      <alignment vertical="center"/>
    </xf>
    <xf numFmtId="0" fontId="0" fillId="2" borderId="57" xfId="0" applyFill="1" applyBorder="1" applyAlignment="1">
      <alignment vertical="center"/>
    </xf>
    <xf numFmtId="0" fontId="0" fillId="2" borderId="48" xfId="0" applyFill="1" applyBorder="1" applyAlignment="1">
      <alignment vertical="center"/>
    </xf>
    <xf numFmtId="0" fontId="0" fillId="2" borderId="53" xfId="0" applyFill="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48"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3" xfId="0" applyBorder="1" applyAlignment="1">
      <alignment vertical="center"/>
    </xf>
    <xf numFmtId="0" fontId="0" fillId="0" borderId="11" xfId="0" applyBorder="1" applyAlignment="1">
      <alignment horizontal="center" vertical="center" wrapText="1"/>
    </xf>
    <xf numFmtId="0" fontId="0" fillId="0" borderId="59" xfId="0" applyBorder="1" applyAlignment="1">
      <alignment vertical="center" textRotation="255" wrapText="1"/>
    </xf>
    <xf numFmtId="0" fontId="0" fillId="0" borderId="20" xfId="0" applyBorder="1" applyAlignment="1">
      <alignment vertical="center" wrapText="1"/>
    </xf>
    <xf numFmtId="0" fontId="1" fillId="0" borderId="43" xfId="0" applyFont="1" applyBorder="1" applyAlignment="1">
      <alignment horizontal="center" vertical="center"/>
    </xf>
    <xf numFmtId="0" fontId="0" fillId="2" borderId="26" xfId="0" applyFill="1" applyBorder="1" applyAlignment="1">
      <alignment horizontal="right" vertical="center"/>
    </xf>
    <xf numFmtId="0" fontId="0" fillId="2" borderId="25" xfId="0" applyFill="1" applyBorder="1" applyAlignment="1">
      <alignment horizontal="right" vertical="center"/>
    </xf>
    <xf numFmtId="0" fontId="0" fillId="2" borderId="29" xfId="0" applyFill="1" applyBorder="1" applyAlignment="1">
      <alignment horizontal="right" vertical="center"/>
    </xf>
    <xf numFmtId="0" fontId="0" fillId="0" borderId="62" xfId="0" applyBorder="1" applyAlignment="1">
      <alignment horizontal="center" vertical="center" wrapText="1"/>
    </xf>
    <xf numFmtId="0" fontId="0" fillId="0" borderId="6" xfId="0" applyBorder="1" applyAlignment="1">
      <alignment vertical="center" shrinkToFit="1"/>
    </xf>
    <xf numFmtId="0" fontId="8" fillId="0" borderId="9" xfId="0" applyFont="1" applyBorder="1" applyAlignment="1">
      <alignment horizontal="center" vertical="center" wrapText="1" shrinkToFit="1"/>
    </xf>
    <xf numFmtId="0" fontId="0" fillId="2" borderId="21" xfId="0" applyFill="1" applyBorder="1" applyAlignment="1">
      <alignment horizontal="center" vertical="center" wrapText="1"/>
    </xf>
    <xf numFmtId="0" fontId="8" fillId="2" borderId="9" xfId="0" applyFont="1" applyFill="1" applyBorder="1" applyAlignment="1">
      <alignment horizontal="center" vertical="center" wrapText="1" shrinkToFit="1"/>
    </xf>
    <xf numFmtId="0" fontId="8" fillId="0" borderId="9" xfId="0" applyFont="1" applyBorder="1" applyAlignment="1">
      <alignment horizontal="center" vertical="center" wrapText="1"/>
    </xf>
    <xf numFmtId="0" fontId="0" fillId="0" borderId="64" xfId="0" applyBorder="1" applyAlignment="1">
      <alignment horizontal="center" vertical="center" wrapText="1"/>
    </xf>
    <xf numFmtId="0" fontId="8" fillId="0" borderId="21" xfId="0" applyFont="1" applyBorder="1" applyAlignment="1">
      <alignment horizontal="center" vertical="center" wrapText="1"/>
    </xf>
    <xf numFmtId="0" fontId="0" fillId="0" borderId="19" xfId="0" applyBorder="1" applyAlignment="1">
      <alignment horizontal="center" vertical="center" wrapText="1"/>
    </xf>
    <xf numFmtId="0" fontId="8" fillId="2" borderId="21"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9" xfId="0" applyFill="1" applyBorder="1" applyAlignment="1">
      <alignment horizontal="center" vertical="center" wrapText="1"/>
    </xf>
    <xf numFmtId="0" fontId="13" fillId="0" borderId="21" xfId="0" applyFont="1" applyBorder="1" applyAlignment="1">
      <alignment horizontal="center" vertical="center" wrapText="1"/>
    </xf>
    <xf numFmtId="0" fontId="0" fillId="0" borderId="65" xfId="0" applyBorder="1" applyAlignment="1">
      <alignment horizontal="center" vertical="center" wrapText="1"/>
    </xf>
    <xf numFmtId="0" fontId="8" fillId="2" borderId="24" xfId="0" applyFont="1" applyFill="1" applyBorder="1" applyAlignment="1">
      <alignment horizontal="center" vertical="center" wrapText="1"/>
    </xf>
    <xf numFmtId="0" fontId="0" fillId="0" borderId="66" xfId="0" applyBorder="1" applyAlignment="1">
      <alignment horizontal="center" vertical="center" wrapText="1"/>
    </xf>
    <xf numFmtId="0" fontId="13" fillId="0" borderId="9" xfId="0" applyFont="1" applyBorder="1" applyAlignment="1">
      <alignment horizontal="center" vertical="center" wrapText="1"/>
    </xf>
    <xf numFmtId="0" fontId="11" fillId="0" borderId="62" xfId="0" applyFont="1" applyBorder="1" applyAlignment="1">
      <alignment horizontal="center" vertical="center" wrapText="1"/>
    </xf>
    <xf numFmtId="0" fontId="0" fillId="0" borderId="67" xfId="0" applyBorder="1" applyAlignment="1">
      <alignment horizontal="center" vertical="center" wrapText="1"/>
    </xf>
    <xf numFmtId="0" fontId="0" fillId="2" borderId="23" xfId="0" applyFill="1" applyBorder="1" applyAlignment="1">
      <alignment vertical="center"/>
    </xf>
    <xf numFmtId="0" fontId="8" fillId="0" borderId="24" xfId="0" applyFont="1" applyBorder="1" applyAlignment="1">
      <alignment horizontal="center" vertical="center" wrapText="1"/>
    </xf>
    <xf numFmtId="0" fontId="8" fillId="0" borderId="64" xfId="0" applyFont="1" applyBorder="1" applyAlignment="1">
      <alignment horizontal="center" vertical="center" wrapText="1"/>
    </xf>
    <xf numFmtId="0" fontId="8" fillId="2" borderId="64"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24" xfId="0" applyFill="1" applyBorder="1" applyAlignment="1">
      <alignment horizontal="center" vertical="center" wrapText="1"/>
    </xf>
    <xf numFmtId="0" fontId="14" fillId="0" borderId="0" xfId="0" applyFont="1" applyAlignment="1">
      <alignment horizontal="left" vertical="center"/>
    </xf>
    <xf numFmtId="0" fontId="0" fillId="0" borderId="68" xfId="0" applyBorder="1" applyAlignment="1">
      <alignment vertical="center" wrapText="1"/>
    </xf>
    <xf numFmtId="0" fontId="0" fillId="0" borderId="45" xfId="0" applyBorder="1" applyAlignment="1">
      <alignment horizontal="left" vertical="center" wrapText="1"/>
    </xf>
    <xf numFmtId="0" fontId="8" fillId="0" borderId="68"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8" fillId="0" borderId="43" xfId="0" applyFont="1" applyBorder="1" applyAlignment="1">
      <alignment horizontal="left" vertical="center"/>
    </xf>
    <xf numFmtId="0" fontId="8" fillId="0" borderId="36" xfId="0" applyFont="1" applyBorder="1" applyAlignment="1">
      <alignment horizontal="left" vertical="center"/>
    </xf>
    <xf numFmtId="0" fontId="8" fillId="0" borderId="42" xfId="0" applyFont="1" applyBorder="1" applyAlignment="1">
      <alignment horizontal="left" vertical="center"/>
    </xf>
    <xf numFmtId="0" fontId="0" fillId="0" borderId="0" xfId="0" applyAlignment="1">
      <alignment horizontal="left" vertical="center" wrapText="1"/>
    </xf>
    <xf numFmtId="0" fontId="0" fillId="0" borderId="43" xfId="0" applyBorder="1" applyAlignment="1">
      <alignment horizontal="right" vertical="center"/>
    </xf>
    <xf numFmtId="180" fontId="0" fillId="0" borderId="25" xfId="0" applyNumberFormat="1" applyBorder="1" applyAlignment="1">
      <alignment horizontal="right" vertical="center"/>
    </xf>
    <xf numFmtId="0" fontId="0" fillId="0" borderId="69" xfId="0" applyBorder="1" applyAlignment="1">
      <alignment vertical="center" wrapTex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Fill="1" applyBorder="1" applyAlignment="1">
      <alignment horizontal="center" vertical="center" wrapText="1"/>
    </xf>
    <xf numFmtId="0" fontId="0" fillId="0" borderId="18" xfId="0" applyBorder="1" applyAlignment="1">
      <alignment vertical="center" wrapText="1"/>
    </xf>
    <xf numFmtId="0" fontId="1" fillId="0" borderId="2" xfId="2" applyFont="1" applyFill="1" applyBorder="1" applyAlignment="1">
      <alignment vertical="center"/>
    </xf>
    <xf numFmtId="0" fontId="0" fillId="0" borderId="36" xfId="0" applyBorder="1">
      <alignment vertical="center"/>
    </xf>
    <xf numFmtId="0" fontId="5" fillId="0" borderId="0" xfId="0" applyFont="1" applyAlignment="1">
      <alignment horizontal="left" vertical="center"/>
    </xf>
    <xf numFmtId="0" fontId="0" fillId="0" borderId="70" xfId="0" applyBorder="1" applyAlignment="1">
      <alignment horizontal="center" vertical="center" wrapText="1"/>
    </xf>
    <xf numFmtId="0" fontId="8" fillId="2" borderId="43" xfId="0" applyFont="1" applyFill="1" applyBorder="1" applyAlignment="1">
      <alignment horizontal="left" vertical="center"/>
    </xf>
    <xf numFmtId="0" fontId="8" fillId="2" borderId="36" xfId="0" applyFont="1" applyFill="1" applyBorder="1" applyAlignment="1">
      <alignment horizontal="left" vertical="center"/>
    </xf>
    <xf numFmtId="0" fontId="0" fillId="2" borderId="72" xfId="0" applyFill="1" applyBorder="1" applyAlignment="1">
      <alignment horizontal="right" vertical="center"/>
    </xf>
    <xf numFmtId="0" fontId="8" fillId="2" borderId="25" xfId="0" applyFont="1" applyFill="1" applyBorder="1" applyAlignment="1">
      <alignment horizontal="left" vertical="center"/>
    </xf>
    <xf numFmtId="180" fontId="0" fillId="2" borderId="25" xfId="0" applyNumberFormat="1" applyFill="1" applyBorder="1" applyAlignment="1">
      <alignment vertical="center"/>
    </xf>
    <xf numFmtId="0" fontId="8" fillId="2" borderId="26" xfId="0" applyFont="1" applyFill="1" applyBorder="1" applyAlignment="1">
      <alignment horizontal="left" vertical="center"/>
    </xf>
    <xf numFmtId="0" fontId="8" fillId="2" borderId="29" xfId="0" applyFont="1" applyFill="1" applyBorder="1" applyAlignment="1">
      <alignment horizontal="left" vertical="center"/>
    </xf>
    <xf numFmtId="0" fontId="1" fillId="2" borderId="71" xfId="0" applyFont="1" applyFill="1" applyBorder="1" applyAlignment="1">
      <alignment horizontal="center" vertical="center"/>
    </xf>
    <xf numFmtId="0" fontId="1" fillId="2" borderId="79" xfId="0" applyFont="1" applyFill="1" applyBorder="1" applyAlignment="1">
      <alignment horizontal="center" vertical="center"/>
    </xf>
    <xf numFmtId="0" fontId="1" fillId="0" borderId="71" xfId="0" applyFont="1" applyBorder="1" applyAlignment="1">
      <alignment horizontal="center" vertical="center"/>
    </xf>
    <xf numFmtId="0" fontId="1" fillId="0" borderId="79" xfId="0" applyFont="1" applyBorder="1" applyAlignment="1">
      <alignment horizontal="center" vertical="center"/>
    </xf>
    <xf numFmtId="0" fontId="8" fillId="0" borderId="46" xfId="0" applyFont="1" applyBorder="1" applyAlignment="1">
      <alignment horizontal="left" vertical="center" wrapText="1"/>
    </xf>
    <xf numFmtId="0" fontId="0" fillId="0" borderId="80" xfId="0" applyBorder="1" applyAlignment="1">
      <alignment horizontal="left" vertical="center"/>
    </xf>
    <xf numFmtId="0" fontId="0" fillId="0" borderId="81" xfId="0" applyBorder="1" applyAlignment="1">
      <alignment horizontal="right" vertical="center"/>
    </xf>
    <xf numFmtId="0" fontId="0" fillId="0" borderId="60" xfId="0" applyBorder="1" applyAlignment="1">
      <alignment vertical="center" wrapText="1"/>
    </xf>
    <xf numFmtId="0" fontId="15" fillId="0" borderId="0" xfId="0" applyFont="1" applyAlignment="1">
      <alignment horizontal="left" vertical="center"/>
    </xf>
    <xf numFmtId="0" fontId="15" fillId="0" borderId="0" xfId="0" applyFont="1" applyAlignment="1">
      <alignment horizontal="right" vertical="center"/>
    </xf>
    <xf numFmtId="0" fontId="17" fillId="0" borderId="0" xfId="0" applyFont="1" applyAlignment="1">
      <alignment horizontal="left" vertical="center"/>
    </xf>
    <xf numFmtId="0" fontId="0" fillId="0" borderId="84" xfId="0" applyBorder="1" applyAlignment="1">
      <alignment vertical="center" wrapText="1"/>
    </xf>
    <xf numFmtId="0" fontId="1" fillId="0" borderId="85" xfId="2" applyFont="1" applyFill="1" applyBorder="1" applyAlignment="1">
      <alignment vertical="center"/>
    </xf>
    <xf numFmtId="0" fontId="0" fillId="0" borderId="85" xfId="0" applyBorder="1">
      <alignment vertical="center"/>
    </xf>
    <xf numFmtId="0" fontId="0" fillId="0" borderId="18" xfId="0" applyBorder="1" applyAlignment="1">
      <alignment horizontal="left" vertical="center" wrapText="1"/>
    </xf>
    <xf numFmtId="0" fontId="0" fillId="0" borderId="86" xfId="0" applyBorder="1" applyAlignment="1">
      <alignment vertical="center" wrapText="1"/>
    </xf>
    <xf numFmtId="0" fontId="0" fillId="0" borderId="87" xfId="0" applyBorder="1" applyAlignment="1">
      <alignment vertical="center"/>
    </xf>
    <xf numFmtId="0" fontId="0" fillId="0" borderId="49" xfId="0" applyBorder="1" applyAlignment="1">
      <alignment vertical="center" wrapText="1"/>
    </xf>
    <xf numFmtId="0" fontId="0" fillId="0" borderId="88" xfId="0" applyBorder="1" applyAlignment="1">
      <alignment horizontal="center" vertical="center" wrapText="1"/>
    </xf>
    <xf numFmtId="0" fontId="0" fillId="0" borderId="3" xfId="0" applyBorder="1" applyAlignment="1">
      <alignment horizontal="left" vertical="center"/>
    </xf>
    <xf numFmtId="0" fontId="11" fillId="0" borderId="71" xfId="0" applyFont="1" applyBorder="1" applyAlignment="1">
      <alignment vertical="center" wrapText="1"/>
    </xf>
    <xf numFmtId="0" fontId="0" fillId="0" borderId="91" xfId="0" applyBorder="1" applyAlignment="1">
      <alignment horizontal="center" vertical="center" wrapText="1"/>
    </xf>
    <xf numFmtId="0" fontId="17" fillId="0" borderId="18" xfId="0" applyFont="1" applyBorder="1" applyAlignment="1">
      <alignment vertical="center"/>
    </xf>
    <xf numFmtId="0" fontId="17" fillId="0" borderId="0" xfId="0" applyFont="1" applyBorder="1" applyAlignment="1">
      <alignment vertical="center"/>
    </xf>
    <xf numFmtId="0" fontId="8" fillId="0" borderId="6" xfId="0" applyFont="1" applyBorder="1" applyAlignment="1">
      <alignment vertical="center"/>
    </xf>
    <xf numFmtId="0" fontId="0" fillId="0" borderId="92" xfId="0" applyBorder="1">
      <alignment vertical="center"/>
    </xf>
    <xf numFmtId="0" fontId="10" fillId="0" borderId="0" xfId="0" applyFont="1" applyBorder="1" applyAlignment="1">
      <alignment vertical="center" shrinkToFit="1"/>
    </xf>
    <xf numFmtId="0" fontId="10" fillId="0" borderId="0" xfId="0" applyFont="1" applyBorder="1" applyAlignment="1">
      <alignment vertical="center"/>
    </xf>
    <xf numFmtId="0" fontId="17" fillId="0" borderId="0" xfId="0" applyFo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93" xfId="0" applyFont="1" applyBorder="1" applyAlignment="1">
      <alignment horizontal="center" vertical="center" wrapText="1"/>
    </xf>
    <xf numFmtId="0" fontId="15" fillId="0" borderId="0" xfId="0" applyFont="1" applyBorder="1">
      <alignment vertical="center"/>
    </xf>
    <xf numFmtId="0" fontId="1" fillId="0" borderId="0" xfId="0" applyFont="1" applyBorder="1" applyAlignment="1">
      <alignment vertical="center"/>
    </xf>
    <xf numFmtId="0" fontId="0" fillId="0" borderId="93" xfId="0" applyBorder="1" applyAlignment="1">
      <alignment horizontal="center" vertical="center" shrinkToFit="1"/>
    </xf>
    <xf numFmtId="0" fontId="1" fillId="0" borderId="95" xfId="0" applyFont="1" applyBorder="1" applyAlignment="1">
      <alignment vertical="center" shrinkToFit="1"/>
    </xf>
    <xf numFmtId="0" fontId="1" fillId="0" borderId="95" xfId="0" applyFont="1" applyBorder="1">
      <alignment vertical="center"/>
    </xf>
    <xf numFmtId="0" fontId="0" fillId="0" borderId="96" xfId="0" applyBorder="1" applyAlignment="1">
      <alignment horizontal="center" vertical="center"/>
    </xf>
    <xf numFmtId="0" fontId="11" fillId="0" borderId="99" xfId="0" applyFont="1" applyBorder="1" applyAlignment="1">
      <alignment horizontal="center" vertical="center"/>
    </xf>
    <xf numFmtId="0" fontId="11" fillId="0" borderId="93" xfId="0" applyFont="1" applyBorder="1" applyAlignment="1">
      <alignment horizontal="center" vertical="center" shrinkToFit="1"/>
    </xf>
    <xf numFmtId="0" fontId="11" fillId="0" borderId="99" xfId="0" applyFont="1" applyBorder="1" applyAlignment="1">
      <alignment horizontal="center" vertical="center" shrinkToFit="1"/>
    </xf>
    <xf numFmtId="0" fontId="11" fillId="0" borderId="100" xfId="0" applyFont="1" applyBorder="1" applyAlignment="1">
      <alignment horizontal="center" vertical="center" wrapText="1"/>
    </xf>
    <xf numFmtId="0" fontId="11" fillId="0" borderId="101" xfId="0" applyFont="1" applyBorder="1" applyAlignment="1">
      <alignment horizontal="center" vertical="center" wrapText="1"/>
    </xf>
    <xf numFmtId="0" fontId="11" fillId="0" borderId="99" xfId="0" applyFont="1" applyBorder="1" applyAlignment="1">
      <alignment horizontal="center" vertical="center" wrapText="1"/>
    </xf>
    <xf numFmtId="0" fontId="0" fillId="0" borderId="103" xfId="0" applyBorder="1" applyAlignment="1">
      <alignment horizontal="center" vertical="center" shrinkToFit="1"/>
    </xf>
    <xf numFmtId="0" fontId="1" fillId="0" borderId="106" xfId="0" applyFont="1" applyBorder="1" applyAlignment="1">
      <alignment vertical="center" shrinkToFit="1"/>
    </xf>
    <xf numFmtId="0" fontId="8" fillId="0" borderId="105"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93" xfId="0" applyFont="1" applyBorder="1" applyAlignment="1">
      <alignment horizontal="center" vertical="center" shrinkToFit="1"/>
    </xf>
    <xf numFmtId="0" fontId="11" fillId="0" borderId="107" xfId="0" applyFont="1" applyBorder="1" applyAlignment="1">
      <alignment horizontal="center" vertical="center" wrapText="1" shrinkToFit="1"/>
    </xf>
    <xf numFmtId="0" fontId="11" fillId="4" borderId="0" xfId="0" applyFont="1" applyFill="1">
      <alignment vertical="center"/>
    </xf>
    <xf numFmtId="0" fontId="11" fillId="4" borderId="64" xfId="0" applyFont="1" applyFill="1" applyBorder="1" applyAlignment="1">
      <alignment vertical="center" wrapText="1"/>
    </xf>
    <xf numFmtId="0" fontId="13" fillId="0" borderId="99" xfId="0" applyFont="1" applyBorder="1" applyAlignment="1">
      <alignment horizontal="center" vertical="center" wrapText="1"/>
    </xf>
    <xf numFmtId="0" fontId="0" fillId="0" borderId="108" xfId="0" applyBorder="1" applyAlignment="1">
      <alignment horizontal="center" vertical="center" shrinkToFit="1"/>
    </xf>
    <xf numFmtId="0" fontId="1" fillId="0" borderId="109" xfId="0" applyFont="1" applyBorder="1" applyAlignment="1">
      <alignment horizontal="center" vertical="center" wrapText="1"/>
    </xf>
    <xf numFmtId="0" fontId="0" fillId="0" borderId="110" xfId="0" applyBorder="1" applyAlignment="1">
      <alignment horizontal="center" vertical="center" wrapText="1"/>
    </xf>
    <xf numFmtId="0" fontId="0" fillId="0" borderId="111" xfId="0" applyBorder="1" applyAlignment="1">
      <alignment vertical="center" textRotation="255" wrapText="1"/>
    </xf>
    <xf numFmtId="0" fontId="11" fillId="0" borderId="51" xfId="0" applyFont="1" applyBorder="1" applyAlignment="1">
      <alignment horizontal="center" vertical="center" wrapText="1"/>
    </xf>
    <xf numFmtId="0" fontId="21" fillId="0" borderId="0" xfId="0" applyFont="1" applyBorder="1" applyAlignment="1">
      <alignment vertical="center"/>
    </xf>
    <xf numFmtId="0" fontId="1" fillId="0" borderId="112" xfId="1" applyNumberFormat="1" applyFont="1" applyFill="1" applyBorder="1" applyAlignment="1" applyProtection="1">
      <alignment vertical="center" shrinkToFit="1"/>
      <protection locked="0"/>
    </xf>
    <xf numFmtId="0" fontId="1" fillId="5" borderId="0" xfId="0" applyFont="1" applyFill="1" applyAlignment="1">
      <alignment vertical="center"/>
    </xf>
    <xf numFmtId="0" fontId="1" fillId="3" borderId="95" xfId="0" applyFont="1" applyFill="1" applyBorder="1" applyAlignment="1">
      <alignment vertical="center" shrinkToFit="1"/>
    </xf>
    <xf numFmtId="0" fontId="1" fillId="0" borderId="113" xfId="0" applyFont="1" applyBorder="1" applyAlignment="1" applyProtection="1">
      <alignment vertical="center" shrinkToFit="1"/>
      <protection locked="0"/>
    </xf>
    <xf numFmtId="0" fontId="1" fillId="0" borderId="116" xfId="0" applyFont="1" applyBorder="1" applyAlignment="1" applyProtection="1">
      <alignment vertical="center" shrinkToFit="1"/>
      <protection locked="0"/>
    </xf>
    <xf numFmtId="0" fontId="1" fillId="0" borderId="39" xfId="0" applyFont="1" applyBorder="1" applyAlignment="1" applyProtection="1">
      <alignment vertical="center" shrinkToFit="1"/>
      <protection locked="0"/>
    </xf>
    <xf numFmtId="0" fontId="1" fillId="0" borderId="64" xfId="0" applyFont="1" applyBorder="1" applyAlignment="1" applyProtection="1">
      <alignment vertical="center" shrinkToFit="1"/>
      <protection locked="0"/>
    </xf>
    <xf numFmtId="0" fontId="1" fillId="0" borderId="122" xfId="0" applyFont="1" applyBorder="1" applyAlignment="1" applyProtection="1">
      <alignment vertical="center" shrinkToFit="1"/>
      <protection locked="0"/>
    </xf>
    <xf numFmtId="0" fontId="1" fillId="0" borderId="125" xfId="0" applyFont="1" applyBorder="1" applyAlignment="1" applyProtection="1">
      <alignment vertical="center" shrinkToFit="1"/>
      <protection locked="0"/>
    </xf>
    <xf numFmtId="0" fontId="1" fillId="0" borderId="128" xfId="0" applyFont="1" applyBorder="1" applyAlignment="1" applyProtection="1">
      <alignment vertical="center" shrinkToFit="1"/>
      <protection locked="0"/>
    </xf>
    <xf numFmtId="0" fontId="1" fillId="0" borderId="129"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0" fillId="5" borderId="88" xfId="0" applyFill="1" applyBorder="1" applyAlignment="1">
      <alignment vertical="center"/>
    </xf>
    <xf numFmtId="0" fontId="1" fillId="0" borderId="131" xfId="0" applyFont="1" applyBorder="1" applyAlignment="1" applyProtection="1">
      <alignment vertical="center" wrapText="1"/>
      <protection locked="0"/>
    </xf>
    <xf numFmtId="0" fontId="1" fillId="0" borderId="132" xfId="0" applyFont="1" applyBorder="1" applyAlignment="1" applyProtection="1">
      <alignment vertical="center" wrapText="1"/>
      <protection locked="0"/>
    </xf>
    <xf numFmtId="0" fontId="1" fillId="0" borderId="133" xfId="0" applyFont="1" applyBorder="1" applyAlignment="1" applyProtection="1">
      <alignment vertical="center" wrapText="1"/>
      <protection locked="0"/>
    </xf>
    <xf numFmtId="0" fontId="0" fillId="0" borderId="4" xfId="0" applyBorder="1" applyAlignment="1" applyProtection="1">
      <alignment vertical="center" textRotation="255" wrapText="1"/>
      <protection locked="0"/>
    </xf>
    <xf numFmtId="0" fontId="0" fillId="3" borderId="134" xfId="0" applyFill="1" applyBorder="1" applyAlignment="1">
      <alignment vertical="center" wrapText="1"/>
    </xf>
    <xf numFmtId="0" fontId="0" fillId="5" borderId="135" xfId="0" applyFill="1" applyBorder="1" applyAlignment="1">
      <alignment horizontal="right" vertical="center"/>
    </xf>
    <xf numFmtId="0" fontId="1" fillId="3" borderId="136" xfId="0" applyFont="1" applyFill="1" applyBorder="1" applyAlignment="1">
      <alignment vertical="center" wrapText="1"/>
    </xf>
    <xf numFmtId="0" fontId="1" fillId="3" borderId="137" xfId="0" applyFont="1" applyFill="1" applyBorder="1" applyAlignment="1">
      <alignment vertical="center" wrapText="1"/>
    </xf>
    <xf numFmtId="0" fontId="0" fillId="5" borderId="52" xfId="0" applyFill="1" applyBorder="1">
      <alignment vertical="center"/>
    </xf>
    <xf numFmtId="0" fontId="0" fillId="5" borderId="136" xfId="0" applyFill="1" applyBorder="1">
      <alignment vertical="center"/>
    </xf>
    <xf numFmtId="0" fontId="0" fillId="5" borderId="137" xfId="0" applyFill="1" applyBorder="1">
      <alignment vertical="center"/>
    </xf>
    <xf numFmtId="0" fontId="0" fillId="0" borderId="8" xfId="0" applyBorder="1" applyAlignment="1">
      <alignment vertical="center" textRotation="255" wrapText="1"/>
    </xf>
    <xf numFmtId="0" fontId="0" fillId="0" borderId="138" xfId="0" applyBorder="1" applyAlignment="1">
      <alignment vertical="center" textRotation="255" wrapText="1"/>
    </xf>
    <xf numFmtId="0" fontId="0" fillId="0" borderId="139" xfId="0" applyBorder="1" applyAlignment="1">
      <alignment vertical="center" textRotation="255" wrapText="1"/>
    </xf>
    <xf numFmtId="0" fontId="0" fillId="0" borderId="5" xfId="0" applyBorder="1" applyAlignment="1" applyProtection="1">
      <alignment vertical="center" textRotation="255" wrapText="1"/>
      <protection locked="0"/>
    </xf>
    <xf numFmtId="0" fontId="0" fillId="0" borderId="38" xfId="0" applyBorder="1" applyAlignment="1" applyProtection="1">
      <alignment vertical="center" textRotation="255" wrapText="1"/>
      <protection locked="0"/>
    </xf>
    <xf numFmtId="0" fontId="0" fillId="0" borderId="8" xfId="0" applyBorder="1" applyAlignment="1" applyProtection="1">
      <alignment vertical="center" textRotation="255" wrapText="1"/>
      <protection locked="0"/>
    </xf>
    <xf numFmtId="0" fontId="10" fillId="0" borderId="0" xfId="0" applyFont="1" applyBorder="1" applyAlignment="1" applyProtection="1">
      <alignment vertical="center"/>
      <protection locked="0"/>
    </xf>
    <xf numFmtId="0" fontId="0" fillId="0" borderId="54" xfId="0" applyBorder="1" applyAlignment="1" applyProtection="1">
      <alignment vertical="center" textRotation="255" wrapText="1"/>
      <protection locked="0"/>
    </xf>
    <xf numFmtId="0" fontId="11" fillId="4" borderId="64" xfId="0" applyFont="1" applyFill="1" applyBorder="1" applyAlignment="1" applyProtection="1">
      <alignment vertical="center" wrapText="1"/>
      <protection locked="0"/>
    </xf>
    <xf numFmtId="0" fontId="1" fillId="0" borderId="122" xfId="0"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protection locked="0"/>
    </xf>
    <xf numFmtId="0" fontId="1" fillId="0" borderId="64" xfId="0" applyFont="1" applyBorder="1" applyAlignment="1" applyProtection="1">
      <alignment horizontal="center" vertical="center" shrinkToFit="1"/>
      <protection locked="0"/>
    </xf>
    <xf numFmtId="0" fontId="1" fillId="0" borderId="43" xfId="0" applyFont="1" applyBorder="1" applyAlignment="1" applyProtection="1">
      <alignment horizontal="center" vertical="center" shrinkToFit="1"/>
      <protection locked="0"/>
    </xf>
    <xf numFmtId="0" fontId="1" fillId="0" borderId="121" xfId="0" applyFont="1" applyBorder="1" applyAlignment="1" applyProtection="1">
      <alignment horizontal="center" vertical="center" shrinkToFit="1"/>
      <protection locked="0"/>
    </xf>
    <xf numFmtId="0" fontId="1" fillId="0" borderId="123" xfId="0" applyFont="1" applyBorder="1" applyAlignment="1" applyProtection="1">
      <alignment horizontal="center" vertical="center" shrinkToFit="1"/>
      <protection locked="0"/>
    </xf>
    <xf numFmtId="0" fontId="1" fillId="0" borderId="129" xfId="0" applyFont="1" applyBorder="1" applyAlignment="1" applyProtection="1">
      <alignment horizontal="center" vertical="center" shrinkToFit="1"/>
      <protection locked="0"/>
    </xf>
    <xf numFmtId="0" fontId="1" fillId="0" borderId="125" xfId="0" applyFont="1" applyBorder="1" applyAlignment="1" applyProtection="1">
      <alignment horizontal="center" vertical="center" shrinkToFit="1"/>
      <protection locked="0"/>
    </xf>
    <xf numFmtId="0" fontId="1" fillId="0" borderId="128"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130" xfId="0" applyFont="1" applyBorder="1" applyAlignment="1" applyProtection="1">
      <alignment horizontal="center" vertical="center" shrinkToFit="1"/>
      <protection locked="0"/>
    </xf>
    <xf numFmtId="0" fontId="0" fillId="0" borderId="0" xfId="0" applyProtection="1">
      <alignment vertical="center"/>
      <protection locked="0"/>
    </xf>
    <xf numFmtId="0" fontId="0" fillId="0" borderId="38" xfId="0" applyBorder="1" applyAlignment="1" applyProtection="1">
      <alignment vertical="center" wrapText="1"/>
      <protection locked="0"/>
    </xf>
    <xf numFmtId="0" fontId="0" fillId="0" borderId="55" xfId="0" applyBorder="1" applyAlignment="1" applyProtection="1">
      <alignment vertical="center" wrapText="1"/>
      <protection locked="0"/>
    </xf>
    <xf numFmtId="0" fontId="0" fillId="0" borderId="59" xfId="0" applyBorder="1" applyAlignment="1" applyProtection="1">
      <alignment vertical="center" wrapText="1"/>
      <protection locked="0"/>
    </xf>
    <xf numFmtId="0" fontId="1" fillId="0" borderId="119" xfId="0" applyNumberFormat="1" applyFont="1" applyBorder="1" applyAlignment="1" applyProtection="1">
      <alignment vertical="center" shrinkToFit="1"/>
      <protection locked="0"/>
    </xf>
    <xf numFmtId="0" fontId="1" fillId="0" borderId="64" xfId="0" applyNumberFormat="1" applyFont="1" applyBorder="1" applyAlignment="1" applyProtection="1">
      <alignment horizontal="center" vertical="center" shrinkToFit="1"/>
      <protection locked="0"/>
    </xf>
    <xf numFmtId="0" fontId="1" fillId="0" borderId="142" xfId="0" applyNumberFormat="1" applyFont="1" applyBorder="1" applyAlignment="1" applyProtection="1">
      <alignment horizontal="center" vertical="center" shrinkToFit="1"/>
      <protection locked="0"/>
    </xf>
    <xf numFmtId="0" fontId="1" fillId="0" borderId="142" xfId="0" applyNumberFormat="1" applyFont="1" applyBorder="1" applyAlignment="1" applyProtection="1">
      <alignment vertical="center" shrinkToFit="1"/>
      <protection locked="0"/>
    </xf>
    <xf numFmtId="0" fontId="1" fillId="0" borderId="143" xfId="0" applyNumberFormat="1" applyFont="1" applyBorder="1" applyAlignment="1" applyProtection="1">
      <alignment vertical="center" shrinkToFit="1"/>
      <protection locked="0"/>
    </xf>
    <xf numFmtId="179" fontId="1" fillId="0" borderId="144" xfId="0" applyNumberFormat="1" applyFont="1" applyBorder="1" applyAlignment="1" applyProtection="1">
      <alignment horizontal="center" vertical="center"/>
      <protection locked="0"/>
    </xf>
    <xf numFmtId="0" fontId="1" fillId="0" borderId="64" xfId="0" applyNumberFormat="1" applyFont="1" applyBorder="1" applyAlignment="1" applyProtection="1">
      <alignment vertical="center" shrinkToFit="1"/>
      <protection locked="0"/>
    </xf>
    <xf numFmtId="0" fontId="1" fillId="0" borderId="64" xfId="0" applyNumberFormat="1" applyFont="1" applyBorder="1" applyProtection="1">
      <alignment vertical="center"/>
      <protection locked="0"/>
    </xf>
    <xf numFmtId="0" fontId="1" fillId="0" borderId="120" xfId="0" applyNumberFormat="1" applyFont="1" applyBorder="1" applyAlignment="1" applyProtection="1">
      <alignment vertical="center" shrinkToFit="1"/>
      <protection locked="0"/>
    </xf>
    <xf numFmtId="0" fontId="1" fillId="0" borderId="124" xfId="0" applyNumberFormat="1" applyFont="1" applyBorder="1" applyAlignment="1" applyProtection="1">
      <alignment vertical="center" shrinkToFit="1"/>
      <protection locked="0"/>
    </xf>
    <xf numFmtId="0" fontId="1" fillId="0" borderId="128" xfId="0" applyNumberFormat="1" applyFont="1" applyBorder="1" applyAlignment="1" applyProtection="1">
      <alignment horizontal="center" vertical="center" shrinkToFit="1"/>
      <protection locked="0"/>
    </xf>
    <xf numFmtId="0" fontId="1" fillId="0" borderId="128" xfId="0" applyNumberFormat="1" applyFont="1" applyBorder="1" applyAlignment="1" applyProtection="1">
      <alignment vertical="center" shrinkToFit="1"/>
      <protection locked="0"/>
    </xf>
    <xf numFmtId="0" fontId="1" fillId="0" borderId="128" xfId="0" applyNumberFormat="1" applyFont="1" applyBorder="1" applyProtection="1">
      <alignment vertical="center"/>
      <protection locked="0"/>
    </xf>
    <xf numFmtId="0" fontId="1" fillId="0" borderId="126" xfId="0" applyNumberFormat="1" applyFont="1" applyBorder="1" applyAlignment="1" applyProtection="1">
      <alignment vertical="center" shrinkToFit="1"/>
      <protection locked="0"/>
    </xf>
    <xf numFmtId="179" fontId="1" fillId="0" borderId="145" xfId="0" applyNumberFormat="1" applyFont="1" applyBorder="1" applyAlignment="1" applyProtection="1">
      <alignment horizontal="center" vertical="center"/>
      <protection locked="0"/>
    </xf>
    <xf numFmtId="179" fontId="1" fillId="3" borderId="134" xfId="0" applyNumberFormat="1" applyFont="1" applyFill="1" applyBorder="1" applyAlignment="1">
      <alignment horizontal="center" vertical="center"/>
    </xf>
    <xf numFmtId="0" fontId="0" fillId="0" borderId="23" xfId="0" applyBorder="1" applyAlignment="1" applyProtection="1">
      <alignment vertical="center" wrapText="1"/>
      <protection locked="0"/>
    </xf>
    <xf numFmtId="177" fontId="0" fillId="0" borderId="23" xfId="0" applyNumberFormat="1" applyBorder="1" applyAlignment="1" applyProtection="1">
      <alignment vertical="center" wrapText="1"/>
      <protection locked="0"/>
    </xf>
    <xf numFmtId="0" fontId="0" fillId="2" borderId="23" xfId="0" applyFill="1" applyBorder="1" applyAlignment="1" applyProtection="1">
      <alignment vertical="center" wrapText="1"/>
      <protection locked="0"/>
    </xf>
    <xf numFmtId="177" fontId="0" fillId="2" borderId="23" xfId="0" applyNumberFormat="1" applyFill="1" applyBorder="1" applyAlignment="1" applyProtection="1">
      <alignment vertical="center" wrapText="1"/>
      <protection locked="0"/>
    </xf>
    <xf numFmtId="0" fontId="0" fillId="0" borderId="146" xfId="0" applyBorder="1" applyAlignment="1" applyProtection="1">
      <alignment vertical="center" wrapText="1"/>
      <protection locked="0"/>
    </xf>
    <xf numFmtId="0" fontId="0" fillId="0" borderId="147" xfId="0" applyBorder="1" applyAlignment="1" applyProtection="1">
      <alignment vertical="center" wrapText="1"/>
      <protection locked="0"/>
    </xf>
    <xf numFmtId="0" fontId="11" fillId="0" borderId="23" xfId="0" applyNumberFormat="1" applyFont="1" applyBorder="1" applyAlignment="1" applyProtection="1">
      <alignment vertical="center" wrapText="1" shrinkToFit="1"/>
      <protection locked="0"/>
    </xf>
    <xf numFmtId="0" fontId="0" fillId="0" borderId="148" xfId="0" applyBorder="1" applyAlignment="1" applyProtection="1">
      <alignment vertical="center" wrapText="1"/>
      <protection locked="0"/>
    </xf>
    <xf numFmtId="0" fontId="0" fillId="0" borderId="23" xfId="0" applyBorder="1" applyAlignment="1" applyProtection="1">
      <alignment horizontal="center" vertical="center" wrapText="1"/>
      <protection locked="0"/>
    </xf>
    <xf numFmtId="180" fontId="0" fillId="0" borderId="23" xfId="0" applyNumberFormat="1" applyBorder="1" applyAlignment="1" applyProtection="1">
      <alignment horizontal="center" vertical="center" wrapText="1"/>
      <protection locked="0"/>
    </xf>
    <xf numFmtId="180" fontId="0" fillId="0" borderId="149" xfId="0" applyNumberFormat="1" applyBorder="1" applyAlignment="1" applyProtection="1">
      <alignment horizontal="center" vertical="center" wrapText="1"/>
      <protection locked="0"/>
    </xf>
    <xf numFmtId="0" fontId="0" fillId="2" borderId="148" xfId="0" applyFill="1" applyBorder="1" applyAlignment="1" applyProtection="1">
      <alignment vertical="center" wrapText="1"/>
      <protection locked="0"/>
    </xf>
    <xf numFmtId="0" fontId="0" fillId="2" borderId="23" xfId="0" applyFill="1" applyBorder="1" applyAlignment="1" applyProtection="1">
      <alignment horizontal="center" vertical="center" wrapText="1"/>
      <protection locked="0"/>
    </xf>
    <xf numFmtId="180" fontId="0" fillId="2" borderId="23" xfId="0" applyNumberFormat="1" applyFill="1" applyBorder="1" applyAlignment="1" applyProtection="1">
      <alignment horizontal="center" vertical="center" wrapText="1"/>
      <protection locked="0"/>
    </xf>
    <xf numFmtId="180" fontId="0" fillId="2" borderId="149" xfId="0" applyNumberFormat="1" applyFill="1" applyBorder="1" applyAlignment="1" applyProtection="1">
      <alignment horizontal="center" vertical="center" wrapText="1"/>
      <protection locked="0"/>
    </xf>
    <xf numFmtId="0" fontId="0" fillId="0" borderId="148" xfId="0" applyBorder="1" applyAlignment="1" applyProtection="1">
      <alignment horizontal="left" vertical="center" wrapText="1"/>
      <protection locked="0"/>
    </xf>
    <xf numFmtId="0" fontId="0" fillId="0" borderId="149" xfId="0" applyBorder="1" applyAlignment="1" applyProtection="1">
      <alignment vertical="center" wrapText="1"/>
      <protection locked="0"/>
    </xf>
    <xf numFmtId="0" fontId="0" fillId="0" borderId="150" xfId="0" applyBorder="1" applyAlignment="1" applyProtection="1">
      <alignment vertical="center" wrapText="1"/>
      <protection locked="0"/>
    </xf>
    <xf numFmtId="0" fontId="0" fillId="0" borderId="153" xfId="0" applyBorder="1" applyAlignment="1" applyProtection="1">
      <alignment horizontal="left" vertical="center" wrapText="1"/>
      <protection locked="0"/>
    </xf>
    <xf numFmtId="0" fontId="0" fillId="0" borderId="154" xfId="0" applyBorder="1" applyAlignment="1">
      <alignment vertical="center" textRotation="255" wrapText="1"/>
    </xf>
    <xf numFmtId="0" fontId="0" fillId="0" borderId="155" xfId="0" applyBorder="1" applyAlignment="1">
      <alignment vertical="center" textRotation="255" wrapText="1"/>
    </xf>
    <xf numFmtId="184" fontId="1" fillId="0" borderId="112" xfId="1" applyNumberFormat="1" applyFont="1" applyFill="1" applyBorder="1" applyAlignment="1" applyProtection="1">
      <alignment vertical="center"/>
      <protection locked="0"/>
    </xf>
    <xf numFmtId="184" fontId="1" fillId="3" borderId="156" xfId="1" applyNumberFormat="1" applyFont="1" applyFill="1" applyBorder="1" applyAlignment="1">
      <alignment vertical="center"/>
    </xf>
    <xf numFmtId="176" fontId="1" fillId="0" borderId="157" xfId="1" applyNumberFormat="1" applyFont="1" applyFill="1" applyBorder="1" applyAlignment="1">
      <alignment horizontal="center" vertical="center"/>
    </xf>
    <xf numFmtId="176" fontId="1" fillId="0" borderId="158" xfId="1" applyNumberFormat="1" applyFont="1" applyFill="1" applyBorder="1" applyAlignment="1">
      <alignment horizontal="center" vertical="center"/>
    </xf>
    <xf numFmtId="176" fontId="1" fillId="0" borderId="158" xfId="1" applyNumberFormat="1" applyFont="1" applyFill="1" applyBorder="1" applyAlignment="1">
      <alignment horizontal="right" vertical="center"/>
    </xf>
    <xf numFmtId="176" fontId="1" fillId="0" borderId="159" xfId="1" applyNumberFormat="1" applyFont="1" applyFill="1" applyBorder="1" applyAlignment="1">
      <alignment horizontal="center" vertical="center"/>
    </xf>
    <xf numFmtId="184" fontId="1" fillId="0" borderId="160" xfId="1" applyNumberFormat="1" applyFont="1" applyFill="1" applyBorder="1" applyAlignment="1" applyProtection="1">
      <alignment vertical="center" wrapText="1"/>
      <protection locked="0"/>
    </xf>
    <xf numFmtId="0" fontId="1" fillId="0" borderId="161" xfId="1" applyNumberFormat="1" applyFont="1" applyFill="1" applyBorder="1" applyAlignment="1" applyProtection="1">
      <alignment vertical="center" shrinkToFit="1"/>
      <protection locked="0"/>
    </xf>
    <xf numFmtId="0" fontId="1" fillId="0" borderId="162" xfId="1" applyNumberFormat="1" applyFont="1" applyFill="1" applyBorder="1" applyAlignment="1" applyProtection="1">
      <alignment vertical="center" shrinkToFit="1"/>
      <protection locked="0"/>
    </xf>
    <xf numFmtId="0" fontId="1" fillId="0" borderId="161" xfId="1" applyNumberFormat="1" applyFont="1" applyFill="1" applyBorder="1" applyAlignment="1" applyProtection="1">
      <alignment horizontal="center" vertical="center" shrinkToFit="1"/>
      <protection locked="0"/>
    </xf>
    <xf numFmtId="0" fontId="1" fillId="0" borderId="163" xfId="1" applyNumberFormat="1" applyFont="1" applyFill="1" applyBorder="1" applyAlignment="1" applyProtection="1">
      <alignment vertical="center" shrinkToFit="1"/>
      <protection locked="0"/>
    </xf>
    <xf numFmtId="0" fontId="1" fillId="0" borderId="164" xfId="1" applyNumberFormat="1" applyFont="1" applyFill="1" applyBorder="1" applyAlignment="1" applyProtection="1">
      <alignment vertical="center" shrinkToFit="1"/>
      <protection locked="0"/>
    </xf>
    <xf numFmtId="184" fontId="1" fillId="0" borderId="164" xfId="1" applyNumberFormat="1" applyFont="1" applyFill="1" applyBorder="1" applyAlignment="1" applyProtection="1">
      <alignment vertical="center"/>
      <protection locked="0"/>
    </xf>
    <xf numFmtId="0" fontId="1" fillId="0" borderId="165" xfId="1" applyNumberFormat="1" applyFont="1" applyFill="1" applyBorder="1" applyAlignment="1" applyProtection="1">
      <alignment vertical="center" shrinkToFit="1"/>
      <protection locked="0"/>
    </xf>
    <xf numFmtId="0" fontId="16" fillId="0" borderId="0" xfId="1" applyFont="1" applyAlignment="1">
      <alignment vertical="center"/>
    </xf>
    <xf numFmtId="0" fontId="23" fillId="0" borderId="0" xfId="0" applyFont="1" applyAlignment="1">
      <alignment horizontal="distributed" vertical="center"/>
    </xf>
    <xf numFmtId="0" fontId="24" fillId="0" borderId="0" xfId="0" applyFont="1">
      <alignment vertical="center"/>
    </xf>
    <xf numFmtId="0" fontId="5" fillId="0" borderId="0" xfId="0" applyFont="1">
      <alignment vertical="center"/>
    </xf>
    <xf numFmtId="0" fontId="25" fillId="0" borderId="0" xfId="0" applyFont="1">
      <alignment vertical="center"/>
    </xf>
    <xf numFmtId="0" fontId="0" fillId="0" borderId="166" xfId="0" applyBorder="1" applyAlignment="1">
      <alignment vertical="center" shrinkToFit="1"/>
    </xf>
    <xf numFmtId="0" fontId="26" fillId="0" borderId="43" xfId="0" applyFont="1" applyBorder="1">
      <alignment vertical="center"/>
    </xf>
    <xf numFmtId="0" fontId="28" fillId="0" borderId="120" xfId="0" applyFont="1" applyBorder="1">
      <alignment vertical="center"/>
    </xf>
    <xf numFmtId="0" fontId="0" fillId="0" borderId="43" xfId="0" applyBorder="1">
      <alignment vertical="center"/>
    </xf>
    <xf numFmtId="0" fontId="0" fillId="0" borderId="39" xfId="0" applyBorder="1">
      <alignment vertical="center"/>
    </xf>
    <xf numFmtId="0" fontId="26" fillId="0" borderId="0" xfId="0" applyFont="1" applyBorder="1">
      <alignment vertical="center"/>
    </xf>
    <xf numFmtId="0" fontId="0" fillId="0" borderId="43" xfId="0" applyBorder="1" applyAlignment="1">
      <alignment vertical="center" shrinkToFit="1"/>
    </xf>
    <xf numFmtId="0" fontId="26" fillId="0" borderId="0" xfId="0" applyFont="1" applyBorder="1" applyAlignment="1">
      <alignment vertical="center" shrinkToFit="1"/>
    </xf>
    <xf numFmtId="0" fontId="26" fillId="0" borderId="120" xfId="0" applyFont="1" applyBorder="1">
      <alignment vertical="center"/>
    </xf>
    <xf numFmtId="0" fontId="26" fillId="0" borderId="167" xfId="0" applyFont="1" applyFill="1" applyBorder="1">
      <alignment vertical="center"/>
    </xf>
    <xf numFmtId="0" fontId="3" fillId="0" borderId="0" xfId="0" applyFont="1" applyAlignment="1">
      <alignment vertical="center"/>
    </xf>
    <xf numFmtId="0" fontId="1" fillId="0" borderId="135" xfId="0" applyFont="1" applyBorder="1" applyAlignment="1" applyProtection="1">
      <alignment vertical="center" shrinkToFit="1"/>
      <protection locked="0"/>
    </xf>
    <xf numFmtId="0" fontId="1" fillId="0" borderId="169" xfId="0" applyFont="1" applyBorder="1" applyAlignment="1" applyProtection="1">
      <alignment horizontal="center" vertical="center" shrinkToFit="1"/>
      <protection locked="0"/>
    </xf>
    <xf numFmtId="0" fontId="1" fillId="0" borderId="135" xfId="0" applyFont="1" applyBorder="1" applyAlignment="1" applyProtection="1">
      <alignment horizontal="center" vertical="center" shrinkToFit="1"/>
      <protection locked="0"/>
    </xf>
    <xf numFmtId="0" fontId="1" fillId="0" borderId="14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170" xfId="0" applyFont="1" applyBorder="1" applyAlignment="1" applyProtection="1">
      <alignment horizontal="center" vertical="center" shrinkToFit="1"/>
      <protection locked="0"/>
    </xf>
    <xf numFmtId="0" fontId="1" fillId="0" borderId="171" xfId="0" applyFont="1" applyBorder="1" applyAlignment="1" applyProtection="1">
      <alignment horizontal="center" vertical="center" shrinkToFit="1"/>
      <protection locked="0"/>
    </xf>
    <xf numFmtId="0" fontId="1" fillId="0" borderId="173" xfId="1" applyNumberFormat="1" applyFont="1" applyFill="1" applyBorder="1" applyAlignment="1" applyProtection="1">
      <alignment horizontal="center" vertical="center" shrinkToFit="1"/>
      <protection locked="0"/>
    </xf>
    <xf numFmtId="0" fontId="1" fillId="0" borderId="160" xfId="1" applyNumberFormat="1" applyFont="1" applyFill="1" applyBorder="1" applyAlignment="1" applyProtection="1">
      <alignment horizontal="center" vertical="center" shrinkToFit="1"/>
      <protection locked="0"/>
    </xf>
    <xf numFmtId="0" fontId="1" fillId="0" borderId="112" xfId="1" applyNumberFormat="1" applyFont="1" applyFill="1" applyBorder="1" applyAlignment="1" applyProtection="1">
      <alignment horizontal="center" vertical="center" shrinkToFit="1"/>
      <protection locked="0"/>
    </xf>
    <xf numFmtId="182" fontId="3" fillId="0" borderId="174" xfId="0" applyNumberFormat="1" applyFont="1" applyBorder="1" applyAlignment="1">
      <alignment horizontal="center" vertical="center"/>
    </xf>
    <xf numFmtId="0" fontId="1" fillId="0" borderId="117" xfId="0" applyFont="1" applyBorder="1" applyAlignment="1" applyProtection="1">
      <alignment horizontal="center" vertical="center" shrinkToFit="1"/>
      <protection locked="0"/>
    </xf>
    <xf numFmtId="0" fontId="1" fillId="0" borderId="113" xfId="0" applyFont="1" applyBorder="1" applyAlignment="1" applyProtection="1">
      <alignment horizontal="center" vertical="center" shrinkToFit="1"/>
      <protection locked="0"/>
    </xf>
    <xf numFmtId="0" fontId="1" fillId="0" borderId="175" xfId="1" applyNumberFormat="1" applyFont="1" applyFill="1" applyBorder="1" applyAlignment="1" applyProtection="1">
      <alignment horizontal="center" vertical="center" shrinkToFit="1"/>
      <protection locked="0"/>
    </xf>
    <xf numFmtId="0" fontId="1" fillId="0" borderId="162" xfId="1" applyNumberFormat="1" applyFont="1" applyFill="1" applyBorder="1" applyAlignment="1" applyProtection="1">
      <alignment horizontal="center" vertical="center" shrinkToFit="1"/>
      <protection locked="0"/>
    </xf>
    <xf numFmtId="0" fontId="0" fillId="0" borderId="176" xfId="0" applyBorder="1" applyAlignment="1">
      <alignment horizontal="right" vertical="center"/>
    </xf>
    <xf numFmtId="0" fontId="0" fillId="0" borderId="177" xfId="0" applyBorder="1" applyAlignment="1">
      <alignment horizontal="right" vertical="center"/>
    </xf>
    <xf numFmtId="0" fontId="13" fillId="0" borderId="59" xfId="0" applyFont="1" applyBorder="1" applyAlignment="1">
      <alignment vertical="center" wrapText="1"/>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5" fillId="5" borderId="0" xfId="2" applyFont="1" applyFill="1" applyBorder="1" applyAlignment="1" applyProtection="1">
      <alignment vertical="center"/>
    </xf>
    <xf numFmtId="0" fontId="15" fillId="0" borderId="0" xfId="2" applyFont="1" applyFill="1" applyBorder="1" applyAlignment="1" applyProtection="1">
      <alignment horizontal="right" vertical="center"/>
    </xf>
    <xf numFmtId="0" fontId="15" fillId="0" borderId="0" xfId="2" applyFont="1" applyFill="1" applyBorder="1" applyAlignment="1" applyProtection="1">
      <alignment vertical="center"/>
    </xf>
    <xf numFmtId="0" fontId="15" fillId="0" borderId="0" xfId="2" applyFont="1" applyFill="1" applyBorder="1" applyAlignment="1" applyProtection="1">
      <alignment vertical="center" shrinkToFit="1"/>
    </xf>
    <xf numFmtId="0" fontId="5" fillId="0" borderId="0" xfId="2" applyFont="1" applyFill="1" applyBorder="1" applyAlignment="1" applyProtection="1">
      <alignment vertical="center"/>
    </xf>
    <xf numFmtId="0" fontId="1" fillId="0" borderId="0" xfId="2" applyFill="1" applyAlignment="1" applyProtection="1">
      <alignment vertical="center" shrinkToFit="1"/>
    </xf>
    <xf numFmtId="0" fontId="1" fillId="3" borderId="178" xfId="2" applyFill="1" applyBorder="1" applyAlignment="1" applyProtection="1">
      <alignment vertical="center" shrinkToFit="1"/>
    </xf>
    <xf numFmtId="0" fontId="1" fillId="3" borderId="179" xfId="2" applyFont="1" applyFill="1" applyBorder="1" applyAlignment="1" applyProtection="1">
      <alignment vertical="center" shrinkToFit="1"/>
    </xf>
    <xf numFmtId="0" fontId="1" fillId="3" borderId="0" xfId="2" applyFill="1" applyAlignment="1" applyProtection="1">
      <alignment vertical="center" shrinkToFit="1"/>
    </xf>
    <xf numFmtId="0" fontId="1" fillId="0" borderId="0" xfId="2" applyFont="1" applyFill="1" applyAlignment="1" applyProtection="1">
      <alignment vertical="center" shrinkToFit="1"/>
    </xf>
    <xf numFmtId="0" fontId="1" fillId="0" borderId="180" xfId="2" applyFont="1" applyFill="1" applyBorder="1" applyAlignment="1" applyProtection="1">
      <alignment vertical="center" shrinkToFit="1"/>
    </xf>
    <xf numFmtId="0" fontId="1" fillId="0" borderId="181" xfId="2" applyFont="1" applyFill="1" applyBorder="1" applyAlignment="1" applyProtection="1">
      <alignment vertical="center" shrinkToFit="1"/>
    </xf>
    <xf numFmtId="0" fontId="1" fillId="0" borderId="166" xfId="2" applyFont="1" applyFill="1" applyBorder="1" applyAlignment="1" applyProtection="1">
      <alignment vertical="center" shrinkToFit="1"/>
    </xf>
    <xf numFmtId="0" fontId="1" fillId="6" borderId="172" xfId="2" applyFont="1" applyFill="1" applyBorder="1" applyAlignment="1" applyProtection="1">
      <alignment vertical="center" shrinkToFit="1"/>
    </xf>
    <xf numFmtId="0" fontId="1" fillId="6" borderId="182" xfId="2" applyFont="1" applyFill="1" applyBorder="1" applyAlignment="1" applyProtection="1">
      <alignment vertical="center" shrinkToFit="1"/>
    </xf>
    <xf numFmtId="0" fontId="1" fillId="0" borderId="183" xfId="2" applyFont="1" applyFill="1" applyBorder="1" applyAlignment="1" applyProtection="1">
      <alignment vertical="center" shrinkToFit="1"/>
    </xf>
    <xf numFmtId="0" fontId="1" fillId="6" borderId="184" xfId="2" applyFont="1" applyFill="1" applyBorder="1" applyAlignment="1" applyProtection="1">
      <alignment vertical="center" shrinkToFit="1"/>
    </xf>
    <xf numFmtId="0" fontId="1" fillId="6" borderId="185" xfId="2" applyFont="1" applyFill="1" applyBorder="1" applyAlignment="1" applyProtection="1">
      <alignment vertical="center" shrinkToFit="1"/>
    </xf>
    <xf numFmtId="0" fontId="1" fillId="3" borderId="114" xfId="2" applyFont="1" applyFill="1" applyBorder="1" applyAlignment="1" applyProtection="1">
      <alignment vertical="center" shrinkToFit="1"/>
    </xf>
    <xf numFmtId="0" fontId="1" fillId="3" borderId="180" xfId="2" applyFont="1" applyFill="1" applyBorder="1" applyAlignment="1" applyProtection="1">
      <alignment vertical="center" shrinkToFit="1"/>
    </xf>
    <xf numFmtId="0" fontId="1" fillId="3" borderId="181" xfId="2" applyFont="1" applyFill="1" applyBorder="1" applyAlignment="1" applyProtection="1">
      <alignment vertical="center" shrinkToFit="1"/>
    </xf>
    <xf numFmtId="0" fontId="1" fillId="5" borderId="186" xfId="2" applyFont="1" applyFill="1" applyBorder="1" applyAlignment="1" applyProtection="1">
      <alignment vertical="center" shrinkToFit="1"/>
    </xf>
    <xf numFmtId="0" fontId="1" fillId="5" borderId="187" xfId="2" applyFont="1" applyFill="1" applyBorder="1" applyAlignment="1" applyProtection="1">
      <alignment vertical="center" shrinkToFit="1"/>
    </xf>
    <xf numFmtId="0" fontId="1" fillId="7" borderId="188" xfId="2" applyFont="1" applyFill="1" applyBorder="1" applyAlignment="1" applyProtection="1">
      <alignment vertical="center" shrinkToFit="1"/>
    </xf>
    <xf numFmtId="0" fontId="1" fillId="7" borderId="189" xfId="2" applyFont="1" applyFill="1" applyBorder="1" applyAlignment="1" applyProtection="1">
      <alignment vertical="center" shrinkToFit="1"/>
    </xf>
    <xf numFmtId="0" fontId="1" fillId="5" borderId="188" xfId="2" applyFont="1" applyFill="1" applyBorder="1" applyAlignment="1" applyProtection="1">
      <alignment vertical="center" shrinkToFit="1"/>
    </xf>
    <xf numFmtId="0" fontId="1" fillId="5" borderId="189" xfId="2" applyFont="1" applyFill="1" applyBorder="1" applyAlignment="1" applyProtection="1">
      <alignment vertical="center" shrinkToFit="1"/>
    </xf>
    <xf numFmtId="0" fontId="1" fillId="5" borderId="0" xfId="2" applyFill="1" applyAlignment="1" applyProtection="1">
      <alignment vertical="center" shrinkToFit="1"/>
    </xf>
    <xf numFmtId="0" fontId="22" fillId="0" borderId="0" xfId="2" applyFont="1" applyFill="1" applyAlignment="1" applyProtection="1">
      <alignment vertical="center" shrinkToFit="1"/>
    </xf>
    <xf numFmtId="0" fontId="22" fillId="0" borderId="0" xfId="2" applyFont="1" applyFill="1" applyAlignment="1" applyProtection="1">
      <alignment vertical="center"/>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1" fillId="0" borderId="64" xfId="2" applyFont="1" applyFill="1" applyBorder="1" applyAlignment="1" applyProtection="1">
      <alignment vertical="center" shrinkToFit="1"/>
      <protection locked="0"/>
    </xf>
    <xf numFmtId="0" fontId="1" fillId="6" borderId="64" xfId="2" applyFont="1" applyFill="1" applyBorder="1" applyAlignment="1" applyProtection="1">
      <alignment vertical="center" shrinkToFit="1"/>
      <protection locked="0"/>
    </xf>
    <xf numFmtId="0" fontId="1" fillId="0" borderId="116" xfId="2" applyFont="1" applyFill="1" applyBorder="1" applyAlignment="1" applyProtection="1">
      <alignment vertical="center" shrinkToFit="1"/>
      <protection locked="0"/>
    </xf>
    <xf numFmtId="0" fontId="1" fillId="6" borderId="9" xfId="2" applyFont="1" applyFill="1" applyBorder="1" applyAlignment="1" applyProtection="1">
      <alignment vertical="center" shrinkToFit="1"/>
      <protection locked="0"/>
    </xf>
    <xf numFmtId="0" fontId="1" fillId="0" borderId="9" xfId="2" applyFont="1" applyFill="1" applyBorder="1" applyAlignment="1" applyProtection="1">
      <alignment vertical="center" shrinkToFit="1"/>
      <protection locked="0"/>
    </xf>
    <xf numFmtId="0" fontId="1" fillId="0" borderId="114" xfId="2" applyFill="1" applyBorder="1" applyAlignment="1" applyProtection="1">
      <alignment vertical="center" shrinkToFit="1"/>
      <protection locked="0"/>
    </xf>
    <xf numFmtId="0" fontId="1" fillId="0" borderId="120" xfId="2" applyFont="1" applyFill="1" applyBorder="1" applyAlignment="1" applyProtection="1">
      <alignment vertical="center" shrinkToFit="1"/>
      <protection locked="0"/>
    </xf>
    <xf numFmtId="0" fontId="1" fillId="0" borderId="190" xfId="2" applyFont="1" applyFill="1" applyBorder="1" applyAlignment="1" applyProtection="1">
      <alignment vertical="center" shrinkToFit="1"/>
      <protection locked="0"/>
    </xf>
    <xf numFmtId="0" fontId="6" fillId="0" borderId="191" xfId="0" applyFont="1" applyBorder="1" applyAlignment="1">
      <alignment horizontal="center" vertical="center" wrapText="1"/>
    </xf>
    <xf numFmtId="0" fontId="0" fillId="0" borderId="0" xfId="0" applyBorder="1" applyAlignment="1">
      <alignment horizontal="right" vertical="center"/>
    </xf>
    <xf numFmtId="0" fontId="0" fillId="0" borderId="4" xfId="0" applyBorder="1">
      <alignment vertical="center"/>
    </xf>
    <xf numFmtId="0" fontId="1" fillId="0" borderId="193" xfId="2" applyFont="1" applyFill="1" applyBorder="1" applyAlignment="1" applyProtection="1">
      <alignment vertical="center" shrinkToFit="1"/>
    </xf>
    <xf numFmtId="0" fontId="1" fillId="3" borderId="194" xfId="2" applyFill="1" applyBorder="1" applyAlignment="1" applyProtection="1">
      <alignment vertical="center" shrinkToFit="1"/>
    </xf>
    <xf numFmtId="55" fontId="1" fillId="0" borderId="195" xfId="0" applyNumberFormat="1" applyFont="1" applyBorder="1" applyAlignment="1">
      <alignment vertical="center" shrinkToFit="1"/>
    </xf>
    <xf numFmtId="0" fontId="1" fillId="0" borderId="64" xfId="0" applyNumberFormat="1" applyFont="1" applyBorder="1" applyAlignment="1">
      <alignment horizontal="center" vertical="center" shrinkToFit="1"/>
    </xf>
    <xf numFmtId="0" fontId="1" fillId="0" borderId="64" xfId="0" applyNumberFormat="1" applyFont="1" applyBorder="1" applyAlignment="1">
      <alignment vertical="center" shrinkToFit="1"/>
    </xf>
    <xf numFmtId="179" fontId="1" fillId="0" borderId="196" xfId="0" applyNumberFormat="1" applyFont="1" applyBorder="1" applyAlignment="1">
      <alignment horizontal="center" vertical="center"/>
    </xf>
    <xf numFmtId="55" fontId="1" fillId="0" borderId="197" xfId="0" applyNumberFormat="1" applyFont="1" applyBorder="1" applyAlignment="1">
      <alignment vertical="center" shrinkToFit="1"/>
    </xf>
    <xf numFmtId="0" fontId="1" fillId="0" borderId="128" xfId="0" applyNumberFormat="1" applyFont="1" applyBorder="1" applyAlignment="1">
      <alignment horizontal="center" vertical="center" shrinkToFit="1"/>
    </xf>
    <xf numFmtId="0" fontId="1" fillId="0" borderId="128" xfId="0" applyNumberFormat="1" applyFont="1" applyBorder="1" applyAlignment="1">
      <alignment vertical="center" shrinkToFit="1"/>
    </xf>
    <xf numFmtId="179" fontId="1" fillId="0" borderId="198" xfId="0" applyNumberFormat="1" applyFont="1" applyBorder="1" applyAlignment="1">
      <alignment horizontal="center" vertical="center"/>
    </xf>
    <xf numFmtId="0" fontId="8" fillId="0" borderId="153" xfId="0" applyFont="1" applyBorder="1" applyAlignment="1">
      <alignment horizontal="center" vertical="center"/>
    </xf>
    <xf numFmtId="0" fontId="0" fillId="0" borderId="40" xfId="0" applyBorder="1" applyAlignment="1">
      <alignment vertical="top"/>
    </xf>
    <xf numFmtId="0" fontId="0" fillId="0" borderId="40" xfId="0" applyBorder="1" applyAlignment="1">
      <alignment vertical="center"/>
    </xf>
    <xf numFmtId="0" fontId="11" fillId="0" borderId="142" xfId="0" applyNumberFormat="1" applyFont="1" applyBorder="1" applyAlignment="1">
      <alignment vertical="center" wrapText="1" shrinkToFit="1"/>
    </xf>
    <xf numFmtId="0" fontId="11" fillId="0" borderId="64" xfId="0" applyNumberFormat="1" applyFont="1" applyBorder="1" applyAlignment="1">
      <alignment vertical="center" wrapText="1" shrinkToFit="1"/>
    </xf>
    <xf numFmtId="0" fontId="11" fillId="0" borderId="128" xfId="0" applyNumberFormat="1" applyFont="1" applyBorder="1" applyAlignment="1">
      <alignment vertical="center" wrapText="1" shrinkToFit="1"/>
    </xf>
    <xf numFmtId="0" fontId="5" fillId="0" borderId="0" xfId="0" applyFont="1" applyBorder="1" applyAlignment="1">
      <alignment vertical="center"/>
    </xf>
    <xf numFmtId="0" fontId="1" fillId="0" borderId="0" xfId="2" applyFont="1" applyFill="1" applyBorder="1" applyAlignment="1">
      <alignment vertical="center"/>
    </xf>
    <xf numFmtId="0" fontId="0" fillId="0" borderId="0" xfId="0" applyBorder="1" applyAlignment="1">
      <alignment horizontal="center" vertical="center"/>
    </xf>
    <xf numFmtId="0" fontId="1" fillId="0" borderId="203" xfId="0" applyFont="1" applyBorder="1" applyAlignment="1">
      <alignment vertical="center" wrapText="1"/>
    </xf>
    <xf numFmtId="0" fontId="1" fillId="0" borderId="204" xfId="0" applyFont="1" applyBorder="1" applyAlignment="1">
      <alignment vertical="center" wrapText="1"/>
    </xf>
    <xf numFmtId="0" fontId="1" fillId="3" borderId="205" xfId="0" applyFont="1" applyFill="1" applyBorder="1" applyAlignment="1">
      <alignment vertical="center" wrapText="1"/>
    </xf>
    <xf numFmtId="0" fontId="0" fillId="5" borderId="135" xfId="0" applyFill="1" applyBorder="1" applyAlignment="1" applyProtection="1">
      <alignment horizontal="right" vertical="center"/>
    </xf>
    <xf numFmtId="0" fontId="1" fillId="0" borderId="9" xfId="0" applyFont="1" applyBorder="1" applyAlignment="1">
      <alignment horizontal="center" vertical="center" wrapText="1"/>
    </xf>
    <xf numFmtId="0" fontId="0" fillId="0" borderId="0" xfId="0" applyAlignment="1">
      <alignment horizontal="center" vertical="center" shrinkToFit="1"/>
    </xf>
    <xf numFmtId="0" fontId="1" fillId="0" borderId="166" xfId="2" applyFill="1" applyBorder="1" applyAlignment="1" applyProtection="1">
      <alignment vertical="center" shrinkToFit="1"/>
      <protection locked="0"/>
    </xf>
    <xf numFmtId="0" fontId="1" fillId="0" borderId="142" xfId="0" applyFont="1" applyBorder="1" applyAlignment="1" applyProtection="1">
      <alignment vertical="center" wrapText="1"/>
      <protection locked="0"/>
    </xf>
    <xf numFmtId="0" fontId="0" fillId="0" borderId="206" xfId="0" applyBorder="1" applyAlignment="1">
      <alignment horizontal="center" vertical="center" wrapText="1"/>
    </xf>
    <xf numFmtId="0" fontId="0" fillId="0" borderId="208" xfId="0" applyBorder="1" applyAlignment="1">
      <alignment vertical="center" wrapText="1"/>
    </xf>
    <xf numFmtId="0" fontId="0" fillId="0" borderId="209" xfId="0" applyBorder="1" applyAlignment="1">
      <alignment vertical="center" wrapText="1"/>
    </xf>
    <xf numFmtId="0" fontId="0" fillId="2" borderId="25" xfId="0" applyNumberFormat="1" applyFill="1" applyBorder="1" applyAlignment="1">
      <alignment vertical="center"/>
    </xf>
    <xf numFmtId="0" fontId="0" fillId="0" borderId="166" xfId="0" applyBorder="1" applyProtection="1">
      <alignment vertical="center"/>
      <protection locked="0"/>
    </xf>
    <xf numFmtId="0" fontId="0" fillId="0" borderId="183" xfId="0" applyBorder="1" applyProtection="1">
      <alignment vertical="center"/>
      <protection locked="0"/>
    </xf>
    <xf numFmtId="0" fontId="0" fillId="0" borderId="120" xfId="0" applyBorder="1" applyProtection="1">
      <alignment vertical="center"/>
      <protection locked="0"/>
    </xf>
    <xf numFmtId="0" fontId="0" fillId="0" borderId="147" xfId="0" applyBorder="1" applyAlignment="1" applyProtection="1">
      <alignment horizontal="center" vertical="center" wrapText="1"/>
      <protection locked="0"/>
    </xf>
    <xf numFmtId="0" fontId="0" fillId="0" borderId="149" xfId="0" applyBorder="1" applyAlignment="1" applyProtection="1">
      <alignment horizontal="center" vertical="center" wrapText="1"/>
      <protection locked="0"/>
    </xf>
    <xf numFmtId="0" fontId="0" fillId="0" borderId="148" xfId="0" applyBorder="1" applyAlignment="1" applyProtection="1">
      <alignment horizontal="center" vertical="center" wrapText="1"/>
      <protection locked="0"/>
    </xf>
    <xf numFmtId="0" fontId="1" fillId="0" borderId="210" xfId="2" applyFont="1" applyFill="1" applyBorder="1" applyAlignment="1" applyProtection="1">
      <alignment horizontal="center" vertical="center"/>
    </xf>
    <xf numFmtId="0" fontId="1" fillId="0" borderId="211" xfId="2" applyFont="1" applyFill="1" applyBorder="1" applyAlignment="1" applyProtection="1">
      <alignment horizontal="center" vertical="center"/>
    </xf>
    <xf numFmtId="0" fontId="1" fillId="0" borderId="143" xfId="2" applyFont="1" applyFill="1" applyBorder="1" applyAlignment="1" applyProtection="1">
      <alignment vertical="center" shrinkToFit="1"/>
      <protection locked="0"/>
    </xf>
    <xf numFmtId="0" fontId="1" fillId="0" borderId="144" xfId="2" applyFill="1" applyBorder="1" applyAlignment="1" applyProtection="1">
      <alignment vertical="center" shrinkToFit="1"/>
      <protection locked="0"/>
    </xf>
    <xf numFmtId="0" fontId="1" fillId="3" borderId="116" xfId="2" applyFont="1" applyFill="1" applyBorder="1" applyAlignment="1" applyProtection="1">
      <alignment vertical="center" shrinkToFit="1"/>
    </xf>
    <xf numFmtId="185" fontId="1" fillId="0" borderId="212" xfId="2" applyNumberFormat="1" applyFill="1" applyBorder="1" applyAlignment="1" applyProtection="1">
      <alignment vertical="center" shrinkToFit="1"/>
    </xf>
    <xf numFmtId="185" fontId="1" fillId="6" borderId="213" xfId="2" applyNumberFormat="1" applyFill="1" applyBorder="1" applyAlignment="1" applyProtection="1">
      <alignment vertical="center" shrinkToFit="1"/>
    </xf>
    <xf numFmtId="185" fontId="1" fillId="0" borderId="214" xfId="2" applyNumberFormat="1" applyFill="1" applyBorder="1" applyAlignment="1" applyProtection="1">
      <alignment vertical="center" shrinkToFit="1"/>
    </xf>
    <xf numFmtId="0" fontId="1" fillId="0" borderId="193" xfId="2" applyFill="1" applyBorder="1" applyAlignment="1" applyProtection="1">
      <alignment vertical="center" shrinkToFit="1"/>
      <protection locked="0"/>
    </xf>
    <xf numFmtId="0" fontId="1" fillId="0" borderId="215" xfId="2" applyFill="1" applyBorder="1" applyAlignment="1" applyProtection="1">
      <alignment vertical="center" shrinkToFit="1"/>
      <protection locked="0"/>
    </xf>
    <xf numFmtId="185" fontId="1" fillId="0" borderId="216" xfId="2" applyNumberFormat="1" applyFill="1" applyBorder="1" applyAlignment="1" applyProtection="1">
      <alignment vertical="center" shrinkToFit="1"/>
    </xf>
    <xf numFmtId="0" fontId="1" fillId="0" borderId="126" xfId="2" applyFont="1" applyFill="1" applyBorder="1" applyAlignment="1" applyProtection="1">
      <alignment vertical="center" shrinkToFit="1"/>
      <protection locked="0"/>
    </xf>
    <xf numFmtId="0" fontId="0" fillId="0" borderId="18" xfId="0" applyBorder="1" applyAlignment="1">
      <alignment vertical="center"/>
    </xf>
    <xf numFmtId="0" fontId="0" fillId="0" borderId="29" xfId="0" applyBorder="1" applyAlignment="1">
      <alignment horizontal="center" vertical="center" shrinkToFit="1"/>
    </xf>
    <xf numFmtId="0" fontId="0" fillId="2" borderId="29" xfId="0" applyFill="1" applyBorder="1" applyAlignment="1">
      <alignment horizontal="center" vertical="center"/>
    </xf>
    <xf numFmtId="0" fontId="8" fillId="0" borderId="18" xfId="0" applyFont="1" applyBorder="1" applyAlignment="1">
      <alignment vertical="center"/>
    </xf>
    <xf numFmtId="0" fontId="36" fillId="11" borderId="0" xfId="2" applyFont="1" applyFill="1" applyProtection="1">
      <alignment vertical="center"/>
    </xf>
    <xf numFmtId="0" fontId="36" fillId="11" borderId="0" xfId="2" applyFont="1" applyFill="1" applyAlignment="1" applyProtection="1">
      <alignment vertical="center" shrinkToFit="1"/>
    </xf>
    <xf numFmtId="0" fontId="8" fillId="0" borderId="18" xfId="0" applyFont="1" applyBorder="1" applyAlignment="1">
      <alignment horizontal="left" vertical="center" indent="1"/>
    </xf>
    <xf numFmtId="190" fontId="0" fillId="0" borderId="23" xfId="0" applyNumberFormat="1" applyBorder="1" applyAlignment="1" applyProtection="1">
      <alignment vertical="center" wrapText="1"/>
      <protection locked="0"/>
    </xf>
    <xf numFmtId="191" fontId="0" fillId="0" borderId="23" xfId="0" applyNumberFormat="1" applyBorder="1" applyAlignment="1" applyProtection="1">
      <alignment vertical="center" wrapText="1"/>
      <protection locked="0"/>
    </xf>
    <xf numFmtId="192" fontId="0" fillId="0" borderId="2" xfId="0" applyNumberFormat="1" applyBorder="1" applyAlignment="1" applyProtection="1">
      <alignment vertical="center" wrapText="1"/>
      <protection locked="0"/>
    </xf>
    <xf numFmtId="192" fontId="0" fillId="0" borderId="23" xfId="0" applyNumberFormat="1" applyBorder="1" applyAlignment="1" applyProtection="1">
      <alignment vertical="center" wrapText="1"/>
      <protection locked="0"/>
    </xf>
    <xf numFmtId="190" fontId="0" fillId="12" borderId="23" xfId="0" applyNumberFormat="1" applyFill="1" applyBorder="1" applyAlignment="1" applyProtection="1">
      <alignment vertical="center" wrapText="1"/>
      <protection locked="0"/>
    </xf>
    <xf numFmtId="191" fontId="0" fillId="12" borderId="23" xfId="0" applyNumberFormat="1" applyFill="1" applyBorder="1" applyAlignment="1" applyProtection="1">
      <alignment vertical="center" wrapText="1"/>
      <protection locked="0"/>
    </xf>
    <xf numFmtId="192" fontId="0" fillId="12" borderId="23" xfId="0" applyNumberFormat="1" applyFill="1" applyBorder="1" applyAlignment="1" applyProtection="1">
      <alignment vertical="center" wrapText="1"/>
      <protection locked="0"/>
    </xf>
    <xf numFmtId="191" fontId="0" fillId="0" borderId="146" xfId="0" applyNumberFormat="1" applyBorder="1" applyAlignment="1" applyProtection="1">
      <alignment horizontal="center" vertical="center" wrapText="1"/>
      <protection locked="0"/>
    </xf>
    <xf numFmtId="191" fontId="0" fillId="0" borderId="23" xfId="0" applyNumberFormat="1" applyBorder="1" applyAlignment="1" applyProtection="1">
      <alignment horizontal="center" vertical="center" wrapText="1"/>
      <protection locked="0"/>
    </xf>
    <xf numFmtId="191" fontId="0" fillId="2" borderId="23" xfId="0" applyNumberFormat="1" applyFill="1" applyBorder="1" applyAlignment="1" applyProtection="1">
      <alignment horizontal="center" vertical="center" wrapText="1"/>
      <protection locked="0"/>
    </xf>
    <xf numFmtId="0" fontId="0" fillId="0" borderId="0" xfId="0" applyAlignment="1">
      <alignment vertical="center"/>
    </xf>
    <xf numFmtId="188" fontId="0" fillId="0" borderId="25" xfId="0" applyNumberFormat="1" applyBorder="1" applyAlignment="1">
      <alignment horizontal="center" vertical="center" shrinkToFit="1"/>
    </xf>
    <xf numFmtId="188" fontId="0" fillId="0" borderId="27" xfId="0" applyNumberFormat="1" applyBorder="1" applyAlignment="1">
      <alignment horizontal="left" vertical="center" shrinkToFit="1"/>
    </xf>
    <xf numFmtId="0" fontId="0" fillId="0" borderId="218" xfId="0" applyBorder="1" applyAlignment="1">
      <alignment horizontal="right" vertical="center" shrinkToFit="1"/>
    </xf>
    <xf numFmtId="0" fontId="0" fillId="2" borderId="218" xfId="0" applyNumberFormat="1" applyFill="1" applyBorder="1" applyAlignment="1">
      <alignment horizontal="right" vertical="center"/>
    </xf>
    <xf numFmtId="0" fontId="0" fillId="2" borderId="218" xfId="0" applyFill="1" applyBorder="1" applyAlignment="1">
      <alignment horizontal="right" vertical="center"/>
    </xf>
    <xf numFmtId="188" fontId="0" fillId="2" borderId="25" xfId="0" applyNumberFormat="1" applyFill="1" applyBorder="1" applyAlignment="1">
      <alignment horizontal="center" vertical="center"/>
    </xf>
    <xf numFmtId="188" fontId="0" fillId="2" borderId="27" xfId="0" applyNumberFormat="1" applyFill="1" applyBorder="1" applyAlignment="1">
      <alignment horizontal="left" vertical="center"/>
    </xf>
    <xf numFmtId="0" fontId="0" fillId="2" borderId="176" xfId="0" applyFill="1" applyBorder="1" applyAlignment="1">
      <alignment horizontal="right" vertical="center"/>
    </xf>
    <xf numFmtId="0" fontId="0" fillId="2" borderId="45" xfId="0" applyFill="1" applyBorder="1" applyAlignment="1">
      <alignment horizontal="left" vertical="center"/>
    </xf>
    <xf numFmtId="0" fontId="0" fillId="0" borderId="176" xfId="0" applyBorder="1" applyAlignment="1">
      <alignment horizontal="right" vertical="center" shrinkToFit="1"/>
    </xf>
    <xf numFmtId="0" fontId="0" fillId="0" borderId="45" xfId="0" applyBorder="1" applyAlignment="1">
      <alignment horizontal="left" vertical="center" shrinkToFit="1"/>
    </xf>
    <xf numFmtId="0" fontId="0" fillId="0" borderId="19" xfId="0" applyFont="1" applyBorder="1" applyAlignment="1">
      <alignment horizontal="center" vertical="center" wrapText="1"/>
    </xf>
    <xf numFmtId="0" fontId="0" fillId="2" borderId="19" xfId="0" applyFont="1" applyFill="1" applyBorder="1" applyAlignment="1">
      <alignment horizontal="center" vertical="center" wrapText="1"/>
    </xf>
    <xf numFmtId="0" fontId="0" fillId="0" borderId="0" xfId="0" applyBorder="1" applyAlignment="1" applyProtection="1">
      <alignment vertical="center"/>
    </xf>
    <xf numFmtId="0" fontId="8" fillId="0" borderId="0" xfId="0" applyFont="1" applyBorder="1" applyAlignment="1">
      <alignment vertical="center"/>
    </xf>
    <xf numFmtId="185" fontId="1" fillId="13" borderId="214" xfId="2" applyNumberFormat="1" applyFill="1" applyBorder="1" applyAlignment="1" applyProtection="1">
      <alignment vertical="center" shrinkToFit="1"/>
    </xf>
    <xf numFmtId="0" fontId="1" fillId="0" borderId="120" xfId="2" applyFill="1" applyBorder="1" applyAlignment="1" applyProtection="1">
      <alignment vertical="center" shrinkToFit="1"/>
      <protection locked="0"/>
    </xf>
    <xf numFmtId="0" fontId="1" fillId="3" borderId="22" xfId="2" applyFill="1" applyBorder="1" applyAlignment="1" applyProtection="1">
      <alignment vertical="center" shrinkToFit="1"/>
    </xf>
    <xf numFmtId="0" fontId="1" fillId="3" borderId="13" xfId="2" applyFont="1" applyFill="1" applyBorder="1" applyAlignment="1" applyProtection="1">
      <alignment vertical="center" shrinkToFit="1"/>
    </xf>
    <xf numFmtId="0" fontId="1" fillId="13" borderId="144" xfId="2" applyFill="1" applyBorder="1" applyAlignment="1" applyProtection="1">
      <alignment vertical="center" shrinkToFit="1"/>
      <protection locked="0"/>
    </xf>
    <xf numFmtId="0" fontId="1" fillId="3" borderId="299" xfId="2" applyFont="1" applyFill="1" applyBorder="1" applyAlignment="1" applyProtection="1">
      <alignment vertical="center" shrinkToFit="1"/>
    </xf>
    <xf numFmtId="0" fontId="30" fillId="0" borderId="148" xfId="0" applyFont="1" applyBorder="1" applyAlignment="1">
      <alignment horizontal="center" vertical="center"/>
    </xf>
    <xf numFmtId="0" fontId="0" fillId="0" borderId="299" xfId="0" applyBorder="1">
      <alignment vertical="center"/>
    </xf>
    <xf numFmtId="0" fontId="30" fillId="0" borderId="147" xfId="0" applyFont="1" applyBorder="1" applyAlignment="1">
      <alignment horizontal="center" vertical="center"/>
    </xf>
    <xf numFmtId="0" fontId="4" fillId="0" borderId="0" xfId="0" applyFont="1" applyAlignment="1">
      <alignment horizontal="center" vertical="center"/>
    </xf>
    <xf numFmtId="0" fontId="0" fillId="8" borderId="98" xfId="0" applyFill="1" applyBorder="1" applyAlignment="1">
      <alignment horizontal="center" vertical="center"/>
    </xf>
    <xf numFmtId="0" fontId="0" fillId="8" borderId="199" xfId="0" applyFill="1" applyBorder="1" applyAlignment="1">
      <alignment horizontal="center" vertical="center"/>
    </xf>
    <xf numFmtId="0" fontId="0" fillId="8" borderId="102" xfId="0" applyFill="1" applyBorder="1" applyAlignment="1">
      <alignment horizontal="center" vertical="center"/>
    </xf>
    <xf numFmtId="0" fontId="0" fillId="8" borderId="200" xfId="0" applyFill="1" applyBorder="1" applyAlignment="1">
      <alignment horizontal="center" vertical="center"/>
    </xf>
    <xf numFmtId="0" fontId="0" fillId="8" borderId="97" xfId="0" applyFill="1" applyBorder="1" applyAlignment="1">
      <alignment horizontal="center" vertical="center" wrapText="1"/>
    </xf>
    <xf numFmtId="0" fontId="0" fillId="8" borderId="90" xfId="0" applyFill="1" applyBorder="1" applyAlignment="1">
      <alignment horizontal="center" vertical="center"/>
    </xf>
    <xf numFmtId="0" fontId="0" fillId="8" borderId="97" xfId="0" applyFill="1" applyBorder="1" applyAlignment="1">
      <alignment horizontal="center" vertical="center"/>
    </xf>
    <xf numFmtId="0" fontId="0" fillId="8" borderId="201" xfId="0" applyFill="1" applyBorder="1" applyAlignment="1">
      <alignment horizontal="center" vertical="center"/>
    </xf>
    <xf numFmtId="0" fontId="0" fillId="8" borderId="64" xfId="0" applyFill="1" applyBorder="1" applyAlignment="1">
      <alignment horizontal="center" vertical="center"/>
    </xf>
    <xf numFmtId="0" fontId="0" fillId="8" borderId="120" xfId="0" applyFill="1" applyBorder="1" applyAlignment="1">
      <alignment horizontal="center" vertical="center"/>
    </xf>
    <xf numFmtId="0" fontId="0" fillId="8" borderId="121" xfId="0" applyFill="1" applyBorder="1" applyAlignment="1">
      <alignment horizontal="center" vertical="center"/>
    </xf>
    <xf numFmtId="0" fontId="0" fillId="8" borderId="39" xfId="0" applyFill="1" applyBorder="1" applyAlignment="1">
      <alignment horizontal="center" vertical="center"/>
    </xf>
    <xf numFmtId="0" fontId="0" fillId="8" borderId="122" xfId="0" applyFill="1" applyBorder="1" applyAlignment="1">
      <alignment horizontal="center" vertical="center" wrapText="1"/>
    </xf>
    <xf numFmtId="0" fontId="0" fillId="8" borderId="39" xfId="0" applyFill="1" applyBorder="1" applyAlignment="1">
      <alignment horizontal="center" vertical="center" wrapText="1"/>
    </xf>
    <xf numFmtId="0" fontId="0" fillId="8" borderId="43" xfId="0" applyFill="1" applyBorder="1" applyAlignment="1">
      <alignment horizontal="center" vertical="center"/>
    </xf>
    <xf numFmtId="0" fontId="0" fillId="8" borderId="122" xfId="0" applyFill="1" applyBorder="1" applyAlignment="1">
      <alignment horizontal="center" vertical="center"/>
    </xf>
    <xf numFmtId="0" fontId="0" fillId="8" borderId="202" xfId="0" applyFill="1" applyBorder="1" applyAlignment="1">
      <alignment horizontal="center" vertical="center"/>
    </xf>
    <xf numFmtId="0" fontId="0" fillId="8" borderId="128" xfId="0" applyFill="1" applyBorder="1" applyAlignment="1">
      <alignment horizontal="center" vertical="center"/>
    </xf>
    <xf numFmtId="0" fontId="0" fillId="8" borderId="126" xfId="0" applyFill="1" applyBorder="1" applyAlignment="1">
      <alignment horizontal="center" vertical="center"/>
    </xf>
    <xf numFmtId="0" fontId="0" fillId="8" borderId="127" xfId="0" applyFill="1" applyBorder="1" applyAlignment="1">
      <alignment horizontal="center" vertical="center"/>
    </xf>
    <xf numFmtId="0" fontId="0" fillId="8" borderId="125" xfId="0" applyFill="1" applyBorder="1" applyAlignment="1">
      <alignment horizontal="center" vertical="center"/>
    </xf>
    <xf numFmtId="0" fontId="0" fillId="8" borderId="129" xfId="0" applyFill="1" applyBorder="1" applyAlignment="1">
      <alignment horizontal="center" vertical="center" wrapText="1"/>
    </xf>
    <xf numFmtId="0" fontId="0" fillId="8" borderId="141" xfId="0" applyFill="1" applyBorder="1" applyAlignment="1">
      <alignment horizontal="center" vertical="center"/>
    </xf>
    <xf numFmtId="0" fontId="0" fillId="8" borderId="129" xfId="0" applyFill="1" applyBorder="1" applyAlignment="1">
      <alignment horizontal="center" vertical="center"/>
    </xf>
    <xf numFmtId="0" fontId="0" fillId="8" borderId="168" xfId="0" applyFill="1" applyBorder="1" applyAlignment="1">
      <alignment horizontal="center" vertical="center"/>
    </xf>
    <xf numFmtId="0" fontId="0" fillId="8" borderId="90" xfId="0" applyFill="1" applyBorder="1" applyAlignment="1">
      <alignment horizontal="right" vertical="center"/>
    </xf>
    <xf numFmtId="0" fontId="1" fillId="8" borderId="9" xfId="0" applyFont="1" applyFill="1" applyBorder="1" applyAlignment="1" applyProtection="1">
      <alignment horizontal="center" vertical="center" wrapText="1"/>
      <protection locked="0"/>
    </xf>
    <xf numFmtId="0" fontId="0" fillId="8" borderId="94" xfId="0" applyFill="1" applyBorder="1" applyAlignment="1">
      <alignment horizontal="center" vertical="center"/>
    </xf>
    <xf numFmtId="0" fontId="0" fillId="8" borderId="90" xfId="0" applyFill="1" applyBorder="1" applyAlignment="1">
      <alignment horizontal="center" vertical="center" wrapText="1"/>
    </xf>
    <xf numFmtId="0" fontId="0" fillId="8" borderId="104" xfId="0" applyFill="1" applyBorder="1" applyAlignment="1">
      <alignment horizontal="center" vertical="center"/>
    </xf>
    <xf numFmtId="0" fontId="0" fillId="8" borderId="64" xfId="0" applyFill="1" applyBorder="1" applyAlignment="1">
      <alignment horizontal="right" vertical="center"/>
    </xf>
    <xf numFmtId="0" fontId="0" fillId="8" borderId="172" xfId="0" applyFill="1" applyBorder="1" applyAlignment="1">
      <alignment horizontal="center" vertical="center"/>
    </xf>
    <xf numFmtId="0" fontId="1" fillId="8" borderId="128" xfId="0" applyFont="1" applyFill="1" applyBorder="1" applyAlignment="1" applyProtection="1">
      <alignment vertical="center" shrinkToFit="1"/>
      <protection locked="0"/>
    </xf>
    <xf numFmtId="0" fontId="1" fillId="8" borderId="129" xfId="0" applyFont="1" applyFill="1" applyBorder="1" applyAlignment="1" applyProtection="1">
      <alignment horizontal="center" vertical="center" shrinkToFit="1"/>
      <protection locked="0"/>
    </xf>
    <xf numFmtId="0" fontId="1" fillId="8" borderId="125" xfId="0" applyFont="1" applyFill="1" applyBorder="1" applyAlignment="1" applyProtection="1">
      <alignment horizontal="center" vertical="center" shrinkToFit="1"/>
      <protection locked="0"/>
    </xf>
    <xf numFmtId="0" fontId="0" fillId="8" borderId="128" xfId="0" applyFill="1" applyBorder="1" applyAlignment="1" applyProtection="1">
      <alignment horizontal="center" vertical="center" shrinkToFit="1"/>
      <protection locked="0"/>
    </xf>
    <xf numFmtId="0" fontId="1" fillId="8" borderId="141" xfId="0" applyFont="1" applyFill="1" applyBorder="1" applyAlignment="1" applyProtection="1">
      <alignment horizontal="center" vertical="center" shrinkToFit="1"/>
      <protection locked="0"/>
    </xf>
    <xf numFmtId="0" fontId="1" fillId="8" borderId="127" xfId="0" applyFont="1" applyFill="1" applyBorder="1" applyAlignment="1" applyProtection="1">
      <alignment horizontal="center" vertical="center" shrinkToFit="1"/>
      <protection locked="0"/>
    </xf>
    <xf numFmtId="0" fontId="1" fillId="8" borderId="128" xfId="0" applyFont="1" applyFill="1" applyBorder="1" applyAlignment="1" applyProtection="1">
      <alignment horizontal="center" vertical="center" shrinkToFit="1"/>
      <protection locked="0"/>
    </xf>
    <xf numFmtId="0" fontId="1" fillId="8" borderId="168" xfId="0" applyFont="1" applyFill="1" applyBorder="1" applyAlignment="1" applyProtection="1">
      <alignment horizontal="center" vertical="center" shrinkToFit="1"/>
      <protection locked="0"/>
    </xf>
    <xf numFmtId="0" fontId="0" fillId="0" borderId="41" xfId="0" applyBorder="1" applyAlignment="1">
      <alignment horizontal="center" vertical="center" wrapText="1"/>
    </xf>
    <xf numFmtId="0" fontId="0" fillId="0" borderId="83" xfId="0" applyBorder="1" applyAlignment="1">
      <alignment horizontal="center" vertical="center" wrapText="1"/>
    </xf>
    <xf numFmtId="0" fontId="11" fillId="0" borderId="89" xfId="0" applyFont="1" applyBorder="1" applyAlignment="1">
      <alignment horizontal="center" vertical="center" wrapText="1"/>
    </xf>
    <xf numFmtId="0" fontId="8" fillId="0" borderId="55" xfId="0" applyFont="1" applyBorder="1" applyAlignment="1">
      <alignment horizontal="center" vertical="center"/>
    </xf>
    <xf numFmtId="0" fontId="8" fillId="0" borderId="43" xfId="0" applyFont="1" applyBorder="1" applyAlignment="1">
      <alignment horizontal="center" vertical="center"/>
    </xf>
    <xf numFmtId="0" fontId="8" fillId="0" borderId="71" xfId="0" applyFont="1" applyBorder="1" applyAlignment="1">
      <alignment horizontal="center" vertical="center"/>
    </xf>
    <xf numFmtId="0" fontId="0" fillId="8" borderId="43" xfId="0" applyFill="1" applyBorder="1" applyAlignment="1">
      <alignment horizontal="center" vertical="center" wrapText="1"/>
    </xf>
    <xf numFmtId="0" fontId="0" fillId="8" borderId="141" xfId="0" applyFill="1" applyBorder="1" applyAlignment="1">
      <alignment horizontal="center" vertical="center" wrapText="1"/>
    </xf>
    <xf numFmtId="0" fontId="1" fillId="0" borderId="302" xfId="0" applyFont="1" applyBorder="1" applyAlignment="1" applyProtection="1">
      <alignment horizontal="center" vertical="center" shrinkToFit="1"/>
      <protection locked="0"/>
    </xf>
    <xf numFmtId="0" fontId="0" fillId="8" borderId="303" xfId="0" applyFill="1" applyBorder="1" applyAlignment="1">
      <alignment horizontal="center" vertical="center" wrapText="1"/>
    </xf>
    <xf numFmtId="0" fontId="0" fillId="8" borderId="304" xfId="0" applyFill="1" applyBorder="1" applyAlignment="1">
      <alignment horizontal="center" vertical="center" wrapText="1"/>
    </xf>
    <xf numFmtId="0" fontId="0" fillId="8" borderId="305" xfId="0" applyFill="1" applyBorder="1" applyAlignment="1">
      <alignment horizontal="center" vertical="center" wrapText="1"/>
    </xf>
    <xf numFmtId="0" fontId="0" fillId="8" borderId="306" xfId="0" applyFill="1" applyBorder="1" applyAlignment="1">
      <alignment horizontal="center" vertical="center" wrapText="1"/>
    </xf>
    <xf numFmtId="0" fontId="12" fillId="0" borderId="307" xfId="0" applyFont="1" applyBorder="1" applyAlignment="1">
      <alignment horizontal="center" vertical="center" wrapText="1"/>
    </xf>
    <xf numFmtId="0" fontId="0" fillId="14" borderId="40" xfId="0" applyFill="1" applyBorder="1" applyAlignment="1">
      <alignment vertical="center" wrapText="1"/>
    </xf>
    <xf numFmtId="0" fontId="0" fillId="0" borderId="214" xfId="0" applyBorder="1" applyAlignment="1">
      <alignment horizontal="center" vertical="center"/>
    </xf>
    <xf numFmtId="0" fontId="0" fillId="0" borderId="95" xfId="0" applyFont="1" applyBorder="1" applyAlignment="1">
      <alignment horizontal="center" vertical="center" shrinkToFit="1"/>
    </xf>
    <xf numFmtId="0" fontId="0" fillId="0" borderId="308" xfId="0" applyBorder="1" applyAlignment="1">
      <alignment horizontal="center" vertical="center"/>
    </xf>
    <xf numFmtId="0" fontId="1" fillId="0" borderId="309" xfId="0" applyFont="1" applyBorder="1">
      <alignment vertical="center"/>
    </xf>
    <xf numFmtId="0" fontId="0" fillId="8" borderId="62" xfId="0" applyFill="1" applyBorder="1" applyAlignment="1">
      <alignment horizontal="center" vertical="center"/>
    </xf>
    <xf numFmtId="0" fontId="1" fillId="0" borderId="92" xfId="0" applyFont="1" applyBorder="1">
      <alignment vertical="center"/>
    </xf>
    <xf numFmtId="0" fontId="0" fillId="0" borderId="310" xfId="0" applyBorder="1">
      <alignment vertical="center"/>
    </xf>
    <xf numFmtId="0" fontId="8" fillId="0" borderId="76" xfId="0" applyFont="1" applyBorder="1" applyAlignment="1">
      <alignment horizontal="center" vertical="center" wrapText="1"/>
    </xf>
    <xf numFmtId="0" fontId="0" fillId="14" borderId="190" xfId="0" applyFill="1" applyBorder="1" applyAlignment="1">
      <alignment horizontal="center" vertical="center" wrapText="1"/>
    </xf>
    <xf numFmtId="0" fontId="0" fillId="14" borderId="9" xfId="0" applyFill="1" applyBorder="1" applyAlignment="1">
      <alignment horizontal="center" vertical="center" wrapText="1"/>
    </xf>
    <xf numFmtId="0" fontId="0" fillId="14" borderId="23" xfId="0" applyFill="1" applyBorder="1" applyAlignment="1">
      <alignment vertical="center" wrapText="1"/>
    </xf>
    <xf numFmtId="0" fontId="0" fillId="0" borderId="95" xfId="0" applyFont="1" applyBorder="1">
      <alignment vertical="center"/>
    </xf>
    <xf numFmtId="0" fontId="1" fillId="14" borderId="95" xfId="0" applyFont="1" applyFill="1" applyBorder="1">
      <alignment vertical="center"/>
    </xf>
    <xf numFmtId="0" fontId="1" fillId="0" borderId="217" xfId="2" applyFill="1" applyBorder="1" applyAlignment="1" applyProtection="1">
      <alignment vertical="center" shrinkToFit="1"/>
      <protection locked="0"/>
    </xf>
    <xf numFmtId="0" fontId="1" fillId="0" borderId="0" xfId="0" applyFont="1" applyBorder="1" applyProtection="1">
      <alignment vertical="center"/>
      <protection locked="0"/>
    </xf>
    <xf numFmtId="0" fontId="1" fillId="0" borderId="0" xfId="0" applyFont="1" applyBorder="1">
      <alignment vertical="center"/>
    </xf>
    <xf numFmtId="0" fontId="1" fillId="0" borderId="312" xfId="0" applyFont="1" applyBorder="1" applyAlignment="1" applyProtection="1">
      <alignment horizontal="center" vertical="center"/>
      <protection locked="0"/>
    </xf>
    <xf numFmtId="0" fontId="1" fillId="0" borderId="313" xfId="0" applyFont="1" applyBorder="1" applyAlignment="1" applyProtection="1">
      <alignment horizontal="center" vertical="center"/>
      <protection locked="0"/>
    </xf>
    <xf numFmtId="0" fontId="1" fillId="0" borderId="314" xfId="0" applyFont="1" applyBorder="1" applyAlignment="1" applyProtection="1">
      <alignment horizontal="center" vertical="center"/>
      <protection locked="0"/>
    </xf>
    <xf numFmtId="0" fontId="0" fillId="8" borderId="213" xfId="0" applyFill="1" applyBorder="1" applyAlignment="1">
      <alignment horizontal="center" vertical="center"/>
    </xf>
    <xf numFmtId="0" fontId="0" fillId="8" borderId="214" xfId="0" applyFill="1" applyBorder="1" applyAlignment="1">
      <alignment horizontal="center" vertical="center"/>
    </xf>
    <xf numFmtId="0" fontId="1" fillId="8" borderId="308" xfId="0" applyFont="1" applyFill="1" applyBorder="1" applyProtection="1">
      <alignment vertical="center"/>
      <protection locked="0"/>
    </xf>
    <xf numFmtId="0" fontId="1" fillId="0" borderId="315" xfId="0" applyFont="1" applyBorder="1">
      <alignment vertical="center"/>
    </xf>
    <xf numFmtId="0" fontId="1" fillId="0" borderId="316" xfId="0" applyFont="1" applyBorder="1" applyAlignment="1" applyProtection="1">
      <alignment horizontal="center" vertical="center"/>
      <protection locked="0"/>
    </xf>
    <xf numFmtId="0" fontId="1" fillId="0" borderId="317" xfId="0" applyFont="1" applyBorder="1" applyAlignment="1" applyProtection="1">
      <alignment horizontal="center" vertical="center"/>
      <protection locked="0"/>
    </xf>
    <xf numFmtId="0" fontId="8" fillId="0" borderId="304" xfId="0" applyFont="1" applyBorder="1" applyAlignment="1">
      <alignment horizontal="center" vertical="center" wrapText="1"/>
    </xf>
    <xf numFmtId="0" fontId="1" fillId="0" borderId="0" xfId="0" applyFont="1" applyAlignment="1">
      <alignment vertical="center" shrinkToFit="1"/>
    </xf>
    <xf numFmtId="0" fontId="1" fillId="0" borderId="0" xfId="2" applyFont="1" applyFill="1" applyBorder="1" applyAlignment="1" applyProtection="1">
      <alignment vertical="center" shrinkToFit="1"/>
    </xf>
    <xf numFmtId="0" fontId="0" fillId="0" borderId="0" xfId="0" applyAlignment="1" applyProtection="1">
      <alignment vertical="center"/>
    </xf>
    <xf numFmtId="0" fontId="1" fillId="3" borderId="324" xfId="2" applyFill="1" applyBorder="1" applyAlignment="1" applyProtection="1">
      <alignment vertical="center" shrinkToFit="1"/>
    </xf>
    <xf numFmtId="14" fontId="0" fillId="0" borderId="0" xfId="0" applyNumberFormat="1" applyFill="1" applyBorder="1">
      <alignment vertical="center"/>
    </xf>
    <xf numFmtId="0" fontId="0" fillId="0" borderId="0" xfId="0" applyFill="1" applyBorder="1">
      <alignment vertical="center"/>
    </xf>
    <xf numFmtId="186" fontId="1" fillId="0" borderId="142" xfId="2" applyNumberFormat="1" applyFont="1" applyFill="1" applyBorder="1" applyAlignment="1" applyProtection="1">
      <alignment horizontal="center" vertical="center" shrinkToFit="1"/>
    </xf>
    <xf numFmtId="185" fontId="1" fillId="6" borderId="166" xfId="2" applyNumberFormat="1" applyFill="1" applyBorder="1" applyAlignment="1" applyProtection="1">
      <alignment vertical="center" shrinkToFit="1"/>
    </xf>
    <xf numFmtId="185" fontId="1" fillId="6" borderId="64" xfId="2" applyNumberFormat="1" applyFill="1" applyBorder="1" applyAlignment="1" applyProtection="1">
      <alignment vertical="center" shrinkToFit="1"/>
    </xf>
    <xf numFmtId="186" fontId="1" fillId="6" borderId="64" xfId="2" applyNumberFormat="1" applyFont="1" applyFill="1" applyBorder="1" applyAlignment="1" applyProtection="1">
      <alignment horizontal="center" vertical="center" shrinkToFit="1"/>
    </xf>
    <xf numFmtId="185" fontId="1" fillId="6" borderId="39" xfId="2" applyNumberFormat="1" applyFill="1" applyBorder="1" applyAlignment="1" applyProtection="1">
      <alignment vertical="center" shrinkToFit="1"/>
    </xf>
    <xf numFmtId="0" fontId="1" fillId="0" borderId="190" xfId="2" applyFill="1" applyBorder="1" applyAlignment="1" applyProtection="1">
      <alignment vertical="center" shrinkToFit="1"/>
      <protection locked="0"/>
    </xf>
    <xf numFmtId="186" fontId="1" fillId="6" borderId="9" xfId="2" applyNumberFormat="1" applyFont="1" applyFill="1" applyBorder="1" applyAlignment="1" applyProtection="1">
      <alignment horizontal="center" vertical="center" shrinkToFit="1"/>
    </xf>
    <xf numFmtId="185" fontId="1" fillId="6" borderId="62" xfId="2" applyNumberFormat="1" applyFill="1" applyBorder="1" applyAlignment="1" applyProtection="1">
      <alignment vertical="center" shrinkToFit="1"/>
    </xf>
    <xf numFmtId="0" fontId="1" fillId="6" borderId="166" xfId="2" applyFill="1" applyBorder="1" applyAlignment="1" applyProtection="1">
      <alignment vertical="center" shrinkToFit="1"/>
      <protection locked="0"/>
    </xf>
    <xf numFmtId="186" fontId="1" fillId="6" borderId="142" xfId="2" applyNumberFormat="1" applyFont="1" applyFill="1" applyBorder="1" applyAlignment="1" applyProtection="1">
      <alignment horizontal="center" vertical="center" shrinkToFit="1"/>
    </xf>
    <xf numFmtId="185" fontId="1" fillId="6" borderId="212" xfId="2" applyNumberFormat="1" applyFill="1" applyBorder="1" applyAlignment="1" applyProtection="1">
      <alignment vertical="center" shrinkToFit="1"/>
    </xf>
    <xf numFmtId="0" fontId="0" fillId="13" borderId="330" xfId="2" applyFont="1" applyFill="1" applyBorder="1" applyAlignment="1" applyProtection="1">
      <alignment vertical="center" shrinkToFit="1"/>
    </xf>
    <xf numFmtId="186" fontId="1" fillId="13" borderId="64" xfId="2" applyNumberFormat="1" applyFont="1" applyFill="1" applyBorder="1" applyAlignment="1" applyProtection="1">
      <alignment horizontal="center" vertical="center" shrinkToFit="1"/>
    </xf>
    <xf numFmtId="186" fontId="1" fillId="0" borderId="64" xfId="2" applyNumberFormat="1" applyFont="1" applyFill="1" applyBorder="1" applyAlignment="1" applyProtection="1">
      <alignment horizontal="center" vertical="center" shrinkToFit="1"/>
    </xf>
    <xf numFmtId="0" fontId="1" fillId="6" borderId="120" xfId="2" applyFont="1" applyFill="1" applyBorder="1" applyAlignment="1" applyProtection="1">
      <alignment vertical="center" shrinkToFit="1"/>
      <protection locked="0"/>
    </xf>
    <xf numFmtId="14" fontId="1" fillId="0" borderId="0" xfId="3" applyNumberFormat="1" applyFill="1" applyBorder="1">
      <alignment vertical="center"/>
    </xf>
    <xf numFmtId="0" fontId="1" fillId="0" borderId="0" xfId="3" applyFill="1" applyBorder="1">
      <alignment vertical="center"/>
    </xf>
    <xf numFmtId="14" fontId="1" fillId="0" borderId="0" xfId="3" applyNumberFormat="1" applyFont="1" applyFill="1" applyBorder="1">
      <alignment vertical="center"/>
    </xf>
    <xf numFmtId="0" fontId="1" fillId="6" borderId="144" xfId="2" applyFill="1" applyBorder="1" applyAlignment="1" applyProtection="1">
      <alignment vertical="center" shrinkToFit="1"/>
      <protection locked="0"/>
    </xf>
    <xf numFmtId="185" fontId="1" fillId="6" borderId="214" xfId="2" applyNumberFormat="1" applyFill="1" applyBorder="1" applyAlignment="1" applyProtection="1">
      <alignment vertical="center" shrinkToFit="1"/>
    </xf>
    <xf numFmtId="0" fontId="1" fillId="8" borderId="144" xfId="2" applyFill="1" applyBorder="1" applyAlignment="1" applyProtection="1">
      <alignment vertical="center" shrinkToFit="1"/>
      <protection locked="0"/>
    </xf>
    <xf numFmtId="0" fontId="1" fillId="8" borderId="120" xfId="2" applyFont="1" applyFill="1" applyBorder="1" applyAlignment="1" applyProtection="1">
      <alignment vertical="center" shrinkToFit="1"/>
      <protection locked="0"/>
    </xf>
    <xf numFmtId="186" fontId="1" fillId="8" borderId="64" xfId="2" applyNumberFormat="1" applyFont="1" applyFill="1" applyBorder="1" applyAlignment="1" applyProtection="1">
      <alignment horizontal="center" vertical="center" shrinkToFit="1"/>
    </xf>
    <xf numFmtId="185" fontId="1" fillId="8" borderId="214" xfId="2" applyNumberFormat="1" applyFill="1" applyBorder="1" applyAlignment="1" applyProtection="1">
      <alignment vertical="center" shrinkToFit="1"/>
    </xf>
    <xf numFmtId="0" fontId="1" fillId="8" borderId="166" xfId="2" applyFill="1" applyBorder="1" applyAlignment="1" applyProtection="1">
      <alignment vertical="center" shrinkToFit="1"/>
      <protection locked="0"/>
    </xf>
    <xf numFmtId="0" fontId="1" fillId="8" borderId="64" xfId="2" applyFont="1" applyFill="1" applyBorder="1" applyAlignment="1" applyProtection="1">
      <alignment vertical="center" shrinkToFit="1"/>
      <protection locked="0"/>
    </xf>
    <xf numFmtId="186" fontId="1" fillId="8" borderId="142" xfId="2" applyNumberFormat="1" applyFont="1" applyFill="1" applyBorder="1" applyAlignment="1" applyProtection="1">
      <alignment horizontal="center" vertical="center" shrinkToFit="1"/>
    </xf>
    <xf numFmtId="185" fontId="1" fillId="8" borderId="212" xfId="2" applyNumberFormat="1" applyFill="1" applyBorder="1" applyAlignment="1" applyProtection="1">
      <alignment vertical="center" shrinkToFit="1"/>
    </xf>
    <xf numFmtId="0" fontId="1" fillId="0" borderId="0" xfId="3" applyFont="1" applyFill="1" applyBorder="1">
      <alignment vertical="center"/>
    </xf>
    <xf numFmtId="186" fontId="1" fillId="0" borderId="116" xfId="2" applyNumberFormat="1" applyFont="1" applyFill="1" applyBorder="1" applyAlignment="1" applyProtection="1">
      <alignment horizontal="center" vertical="center" shrinkToFit="1"/>
    </xf>
    <xf numFmtId="0" fontId="5" fillId="0" borderId="0" xfId="3" applyFont="1" applyFill="1" applyBorder="1">
      <alignment vertical="center"/>
    </xf>
    <xf numFmtId="185" fontId="1" fillId="6" borderId="331" xfId="2" applyNumberFormat="1" applyFill="1" applyBorder="1" applyAlignment="1" applyProtection="1">
      <alignment vertical="center" shrinkToFit="1"/>
    </xf>
    <xf numFmtId="185" fontId="1" fillId="6" borderId="311" xfId="2" applyNumberFormat="1" applyFill="1" applyBorder="1" applyAlignment="1" applyProtection="1">
      <alignment vertical="center" shrinkToFit="1"/>
    </xf>
    <xf numFmtId="186" fontId="1" fillId="6" borderId="311" xfId="2" applyNumberFormat="1" applyFont="1" applyFill="1" applyBorder="1" applyAlignment="1" applyProtection="1">
      <alignment horizontal="center" vertical="center" shrinkToFit="1"/>
    </xf>
    <xf numFmtId="185" fontId="1" fillId="6" borderId="308" xfId="2" applyNumberFormat="1" applyFill="1" applyBorder="1" applyAlignment="1" applyProtection="1">
      <alignment vertical="center" shrinkToFit="1"/>
    </xf>
    <xf numFmtId="185" fontId="1" fillId="8" borderId="39" xfId="2" applyNumberFormat="1" applyFill="1" applyBorder="1" applyAlignment="1" applyProtection="1">
      <alignment vertical="center" shrinkToFit="1"/>
    </xf>
    <xf numFmtId="0" fontId="0" fillId="13" borderId="64" xfId="2" applyFont="1" applyFill="1" applyBorder="1" applyAlignment="1" applyProtection="1">
      <alignment vertical="center" shrinkToFit="1"/>
    </xf>
    <xf numFmtId="0" fontId="0" fillId="13" borderId="64" xfId="2" applyFont="1" applyFill="1" applyBorder="1" applyAlignment="1" applyProtection="1">
      <alignment vertical="center" shrinkToFit="1"/>
      <protection locked="0"/>
    </xf>
    <xf numFmtId="186" fontId="0" fillId="13" borderId="142" xfId="2" applyNumberFormat="1" applyFont="1" applyFill="1" applyBorder="1" applyAlignment="1" applyProtection="1">
      <alignment horizontal="center" vertical="center" shrinkToFit="1"/>
    </xf>
    <xf numFmtId="186" fontId="0" fillId="6" borderId="142" xfId="2" applyNumberFormat="1" applyFont="1" applyFill="1" applyBorder="1" applyAlignment="1" applyProtection="1">
      <alignment horizontal="center" vertical="center" shrinkToFit="1"/>
    </xf>
    <xf numFmtId="186" fontId="0" fillId="8" borderId="142" xfId="2" applyNumberFormat="1" applyFont="1" applyFill="1" applyBorder="1" applyAlignment="1" applyProtection="1">
      <alignment horizontal="center" vertical="center" shrinkToFit="1"/>
    </xf>
    <xf numFmtId="0" fontId="0" fillId="0" borderId="0" xfId="0" applyAlignment="1">
      <alignment vertical="center"/>
    </xf>
    <xf numFmtId="0" fontId="1" fillId="0" borderId="62" xfId="0" applyFont="1" applyBorder="1" applyAlignment="1" applyProtection="1">
      <alignment vertical="center" shrinkToFit="1"/>
      <protection locked="0"/>
    </xf>
    <xf numFmtId="0" fontId="1" fillId="0" borderId="9" xfId="0" applyFont="1" applyBorder="1" applyAlignment="1" applyProtection="1">
      <alignment vertical="center" shrinkToFit="1"/>
      <protection locked="0"/>
    </xf>
    <xf numFmtId="0" fontId="1" fillId="0" borderId="334" xfId="0" applyFont="1" applyBorder="1" applyAlignment="1" applyProtection="1">
      <alignment vertical="center" shrinkToFit="1"/>
      <protection locked="0"/>
    </xf>
    <xf numFmtId="0" fontId="1" fillId="0" borderId="11" xfId="0" applyFont="1" applyBorder="1" applyAlignment="1" applyProtection="1">
      <alignment horizontal="center" vertical="center" shrinkToFit="1"/>
      <protection locked="0"/>
    </xf>
    <xf numFmtId="0" fontId="1" fillId="0" borderId="190" xfId="0" applyFont="1" applyBorder="1" applyAlignment="1" applyProtection="1">
      <alignment horizontal="center" vertical="center" shrinkToFit="1"/>
      <protection locked="0"/>
    </xf>
    <xf numFmtId="0" fontId="1" fillId="0" borderId="335" xfId="0" applyFont="1" applyBorder="1" applyAlignment="1" applyProtection="1">
      <alignment horizontal="center" vertical="center" shrinkToFit="1"/>
      <protection locked="0"/>
    </xf>
    <xf numFmtId="0" fontId="12" fillId="14" borderId="72" xfId="0" applyFont="1" applyFill="1" applyBorder="1" applyAlignment="1">
      <alignment horizontal="center" vertical="center" wrapText="1"/>
    </xf>
    <xf numFmtId="0" fontId="2" fillId="0" borderId="11" xfId="0" applyFont="1" applyBorder="1" applyAlignment="1">
      <alignment horizontal="center" vertical="center" wrapText="1"/>
    </xf>
    <xf numFmtId="0" fontId="0" fillId="0" borderId="148" xfId="0" applyBorder="1" applyAlignment="1" applyProtection="1">
      <alignment horizontal="center" vertical="center" wrapText="1"/>
      <protection locked="0"/>
    </xf>
    <xf numFmtId="0" fontId="0" fillId="0" borderId="151" xfId="0" applyBorder="1" applyAlignment="1" applyProtection="1">
      <alignment horizontal="center" vertical="center" wrapText="1"/>
      <protection locked="0"/>
    </xf>
    <xf numFmtId="0" fontId="0" fillId="3" borderId="23" xfId="0" applyFill="1" applyBorder="1" applyAlignment="1" applyProtection="1">
      <alignment horizontal="center" vertical="center" wrapText="1"/>
    </xf>
    <xf numFmtId="49" fontId="0" fillId="0" borderId="23" xfId="0" applyNumberFormat="1" applyBorder="1" applyAlignment="1" applyProtection="1">
      <alignment horizontal="center" vertical="center" wrapText="1"/>
      <protection locked="0"/>
    </xf>
    <xf numFmtId="182" fontId="0" fillId="0" borderId="23" xfId="0" applyNumberFormat="1" applyBorder="1" applyAlignment="1" applyProtection="1">
      <alignment horizontal="center" vertical="center" wrapText="1"/>
      <protection locked="0"/>
    </xf>
    <xf numFmtId="3" fontId="0" fillId="0" borderId="23" xfId="0" applyNumberFormat="1" applyBorder="1" applyAlignment="1" applyProtection="1">
      <alignment horizontal="center" vertical="center" wrapText="1"/>
      <protection locked="0"/>
    </xf>
    <xf numFmtId="0" fontId="0" fillId="0" borderId="146" xfId="0" applyBorder="1" applyAlignment="1" applyProtection="1">
      <alignment horizontal="center" vertical="center" wrapText="1"/>
      <protection locked="0"/>
    </xf>
    <xf numFmtId="0" fontId="0" fillId="0" borderId="207" xfId="0" applyBorder="1" applyAlignment="1" applyProtection="1">
      <alignment horizontal="center" vertical="center" wrapText="1"/>
      <protection locked="0"/>
    </xf>
    <xf numFmtId="0" fontId="0" fillId="0" borderId="150" xfId="0" applyBorder="1" applyAlignment="1" applyProtection="1">
      <alignment horizontal="center" vertical="center" wrapText="1"/>
      <protection locked="0"/>
    </xf>
    <xf numFmtId="0" fontId="0" fillId="2" borderId="148" xfId="0" applyFill="1" applyBorder="1" applyAlignment="1" applyProtection="1">
      <alignment horizontal="center" vertical="center" wrapText="1"/>
      <protection locked="0"/>
    </xf>
    <xf numFmtId="0" fontId="0" fillId="0" borderId="152" xfId="0" applyBorder="1" applyAlignment="1" applyProtection="1">
      <alignment horizontal="center" vertical="center" wrapText="1"/>
      <protection locked="0"/>
    </xf>
    <xf numFmtId="0" fontId="0" fillId="0" borderId="113"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1" fillId="0" borderId="120"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14" xfId="0" applyFont="1" applyBorder="1" applyAlignment="1" applyProtection="1">
      <alignment horizontal="center" vertical="center" shrinkToFit="1"/>
      <protection locked="0"/>
    </xf>
    <xf numFmtId="0" fontId="0" fillId="0" borderId="337" xfId="0" applyBorder="1" applyAlignment="1">
      <alignment horizontal="left" vertical="center"/>
    </xf>
    <xf numFmtId="0" fontId="0" fillId="0" borderId="245" xfId="0" applyBorder="1" applyAlignment="1">
      <alignment horizontal="left" vertical="center" wrapText="1"/>
    </xf>
    <xf numFmtId="0" fontId="0" fillId="2" borderId="55" xfId="0" applyFill="1" applyBorder="1" applyAlignment="1">
      <alignment horizontal="center" vertical="center"/>
    </xf>
    <xf numFmtId="0" fontId="0" fillId="0" borderId="26" xfId="0" applyBorder="1" applyAlignment="1">
      <alignment horizontal="right" vertical="center"/>
    </xf>
    <xf numFmtId="0" fontId="0" fillId="0" borderId="25" xfId="0" applyBorder="1" applyAlignment="1">
      <alignment horizontal="right" vertical="center"/>
    </xf>
    <xf numFmtId="0" fontId="0" fillId="0" borderId="29" xfId="0" applyBorder="1" applyAlignment="1">
      <alignment horizontal="right" vertical="center"/>
    </xf>
    <xf numFmtId="0" fontId="8" fillId="0" borderId="43" xfId="0" applyFont="1" applyBorder="1" applyAlignment="1" applyProtection="1">
      <alignment horizontal="center" vertical="center" wrapText="1"/>
    </xf>
    <xf numFmtId="0" fontId="1" fillId="0" borderId="115" xfId="0" applyFont="1" applyBorder="1" applyAlignment="1" applyProtection="1">
      <alignment horizontal="center" vertical="center" shrinkToFit="1"/>
      <protection locked="0"/>
    </xf>
    <xf numFmtId="0" fontId="1" fillId="0" borderId="333"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334" xfId="0" applyFont="1" applyBorder="1" applyAlignment="1" applyProtection="1">
      <alignment horizontal="center" vertical="center" shrinkToFit="1"/>
      <protection locked="0"/>
    </xf>
    <xf numFmtId="0" fontId="1" fillId="0" borderId="336" xfId="0" applyFont="1" applyBorder="1" applyAlignment="1" applyProtection="1">
      <alignment horizontal="center" vertical="center" shrinkToFit="1"/>
      <protection locked="0"/>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2" xfId="0" applyBorder="1" applyAlignment="1">
      <alignment horizontal="center" vertical="center"/>
    </xf>
    <xf numFmtId="0" fontId="13" fillId="0" borderId="71" xfId="0" applyFont="1" applyBorder="1" applyAlignment="1">
      <alignment horizontal="center" vertical="center" wrapText="1"/>
    </xf>
    <xf numFmtId="0" fontId="11" fillId="0" borderId="47" xfId="0" applyFont="1" applyBorder="1" applyAlignment="1">
      <alignment horizontal="center" vertical="center" wrapText="1"/>
    </xf>
    <xf numFmtId="0" fontId="0" fillId="0" borderId="74" xfId="0" applyBorder="1" applyAlignment="1">
      <alignment horizontal="center" vertical="center"/>
    </xf>
    <xf numFmtId="0" fontId="8" fillId="0" borderId="77" xfId="0" applyFont="1" applyBorder="1" applyAlignment="1">
      <alignment horizontal="center" vertical="center" wrapText="1"/>
    </xf>
    <xf numFmtId="0" fontId="0" fillId="0" borderId="75" xfId="0" applyBorder="1" applyAlignment="1">
      <alignment horizontal="center" vertical="center"/>
    </xf>
    <xf numFmtId="0" fontId="0" fillId="0" borderId="78" xfId="0" applyBorder="1" applyAlignment="1">
      <alignment horizontal="center" vertical="center"/>
    </xf>
    <xf numFmtId="0" fontId="1" fillId="0" borderId="46" xfId="0" applyFont="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8" fillId="0" borderId="55" xfId="0" applyFont="1" applyBorder="1" applyAlignment="1">
      <alignment horizontal="center" vertical="center" shrinkToFit="1"/>
    </xf>
    <xf numFmtId="0" fontId="8" fillId="0" borderId="59" xfId="0" applyFont="1" applyBorder="1" applyAlignment="1">
      <alignment horizontal="center" vertical="center"/>
    </xf>
    <xf numFmtId="0" fontId="8" fillId="0" borderId="20" xfId="0" applyFont="1" applyBorder="1" applyAlignment="1">
      <alignment horizontal="center" vertical="center"/>
    </xf>
    <xf numFmtId="0" fontId="8" fillId="0" borderId="79" xfId="0" applyFont="1" applyBorder="1" applyAlignment="1">
      <alignment horizontal="center" vertical="center"/>
    </xf>
    <xf numFmtId="0" fontId="0" fillId="2" borderId="56" xfId="0" applyFill="1" applyBorder="1" applyAlignment="1">
      <alignment horizontal="center" vertical="center"/>
    </xf>
    <xf numFmtId="0" fontId="11" fillId="2" borderId="47" xfId="0" applyFont="1" applyFill="1" applyBorder="1" applyAlignment="1">
      <alignment horizontal="center" vertical="center" wrapText="1"/>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2" borderId="71" xfId="0" applyFill="1" applyBorder="1" applyAlignment="1">
      <alignment horizontal="center" vertical="center" wrapText="1"/>
    </xf>
    <xf numFmtId="0" fontId="0" fillId="2" borderId="75" xfId="0" applyFill="1" applyBorder="1" applyAlignment="1">
      <alignment horizontal="center" vertical="center"/>
    </xf>
    <xf numFmtId="0" fontId="0" fillId="2" borderId="76" xfId="0" applyFill="1" applyBorder="1" applyAlignment="1">
      <alignment horizontal="center" vertical="center" wrapText="1"/>
    </xf>
    <xf numFmtId="0" fontId="8" fillId="2" borderId="77"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0" fillId="2" borderId="74" xfId="0"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8" fillId="2" borderId="55"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71" xfId="0" applyFont="1" applyFill="1" applyBorder="1" applyAlignment="1">
      <alignment horizontal="center" vertical="center"/>
    </xf>
    <xf numFmtId="0" fontId="8" fillId="2" borderId="79" xfId="0" applyFont="1" applyFill="1" applyBorder="1" applyAlignment="1">
      <alignment horizontal="center" vertical="center"/>
    </xf>
    <xf numFmtId="0" fontId="0" fillId="0" borderId="12" xfId="0" applyBorder="1" applyAlignment="1">
      <alignment horizontal="center" vertical="center" shrinkToFit="1"/>
    </xf>
    <xf numFmtId="0" fontId="0" fillId="0" borderId="46" xfId="0" applyBorder="1" applyAlignment="1">
      <alignment horizontal="center" vertical="center" shrinkToFit="1"/>
    </xf>
    <xf numFmtId="0" fontId="0" fillId="0" borderId="82" xfId="0" applyBorder="1" applyAlignment="1">
      <alignment horizontal="center" vertical="center" wrapText="1"/>
    </xf>
    <xf numFmtId="0" fontId="1" fillId="0" borderId="110" xfId="0" applyFont="1" applyBorder="1" applyAlignment="1">
      <alignment horizontal="center" vertical="center" wrapText="1"/>
    </xf>
    <xf numFmtId="0" fontId="11" fillId="0" borderId="38" xfId="0" applyFont="1" applyBorder="1" applyAlignment="1">
      <alignment horizontal="left" vertical="center" wrapText="1"/>
    </xf>
    <xf numFmtId="193" fontId="0" fillId="0" borderId="23" xfId="0" applyNumberFormat="1" applyBorder="1" applyAlignment="1" applyProtection="1">
      <alignment horizontal="left" vertical="center" wrapText="1"/>
      <protection locked="0"/>
    </xf>
    <xf numFmtId="193" fontId="0" fillId="2" borderId="23" xfId="0" applyNumberFormat="1" applyFill="1" applyBorder="1" applyAlignment="1" applyProtection="1">
      <alignment horizontal="left" vertical="center" wrapText="1"/>
      <protection locked="0"/>
    </xf>
    <xf numFmtId="0" fontId="2" fillId="8" borderId="64" xfId="0" applyFont="1" applyFill="1" applyBorder="1" applyAlignment="1">
      <alignment horizontal="left" vertical="center" wrapText="1"/>
    </xf>
    <xf numFmtId="0" fontId="0" fillId="8" borderId="129" xfId="0" applyFont="1" applyFill="1" applyBorder="1" applyAlignment="1" applyProtection="1">
      <alignment horizontal="center" vertical="center" shrinkToFit="1"/>
      <protection locked="0"/>
    </xf>
    <xf numFmtId="0" fontId="0" fillId="8" borderId="125" xfId="0" applyFont="1" applyFill="1" applyBorder="1" applyAlignment="1" applyProtection="1">
      <alignment horizontal="center" vertical="center" shrinkToFit="1"/>
      <protection locked="0"/>
    </xf>
    <xf numFmtId="0" fontId="0" fillId="8" borderId="128" xfId="0" applyFont="1" applyFill="1" applyBorder="1" applyAlignment="1" applyProtection="1">
      <alignment horizontal="center" vertical="center" shrinkToFit="1"/>
      <protection locked="0"/>
    </xf>
    <xf numFmtId="0" fontId="13" fillId="8" borderId="98" xfId="0" applyFont="1" applyFill="1" applyBorder="1" applyAlignment="1">
      <alignment horizontal="left" vertical="center" wrapText="1"/>
    </xf>
    <xf numFmtId="0" fontId="13" fillId="8" borderId="64" xfId="0" applyFont="1" applyFill="1" applyBorder="1" applyAlignment="1">
      <alignment horizontal="left" vertical="center" wrapText="1"/>
    </xf>
    <xf numFmtId="0" fontId="13" fillId="8" borderId="128" xfId="0" applyFont="1" applyFill="1" applyBorder="1" applyAlignment="1">
      <alignment horizontal="left" vertical="center" shrinkToFit="1"/>
    </xf>
    <xf numFmtId="0" fontId="0" fillId="0" borderId="5" xfId="0" applyBorder="1" applyAlignment="1">
      <alignment horizontal="left" vertical="center" wrapText="1"/>
    </xf>
    <xf numFmtId="0" fontId="0" fillId="0" borderId="6" xfId="0" applyBorder="1" applyAlignment="1">
      <alignment vertical="center" wrapText="1"/>
    </xf>
    <xf numFmtId="0" fontId="0" fillId="0" borderId="18" xfId="0" applyBorder="1" applyAlignment="1">
      <alignment vertical="center"/>
    </xf>
    <xf numFmtId="0" fontId="0" fillId="11" borderId="9" xfId="0" applyFill="1" applyBorder="1" applyAlignment="1">
      <alignment horizontal="center" vertical="center" wrapText="1"/>
    </xf>
    <xf numFmtId="0" fontId="0" fillId="11" borderId="23" xfId="0" applyFill="1" applyBorder="1" applyAlignment="1" applyProtection="1">
      <alignment horizontal="center" vertical="center" wrapText="1"/>
      <protection locked="0"/>
    </xf>
    <xf numFmtId="0" fontId="0" fillId="0" borderId="120" xfId="0" applyBorder="1" applyAlignment="1">
      <alignment vertical="center" wrapText="1"/>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0" fillId="11" borderId="300" xfId="0" applyFill="1" applyBorder="1" applyAlignment="1">
      <alignment horizontal="center" vertical="center" wrapText="1"/>
    </xf>
    <xf numFmtId="0" fontId="0" fillId="11" borderId="301" xfId="0" applyFill="1" applyBorder="1" applyAlignment="1">
      <alignment horizontal="center" vertical="center"/>
    </xf>
    <xf numFmtId="0" fontId="0" fillId="11" borderId="300" xfId="0" applyFill="1" applyBorder="1" applyAlignment="1">
      <alignment horizontal="center" vertical="center"/>
    </xf>
    <xf numFmtId="0" fontId="0" fillId="11" borderId="301" xfId="0" applyFill="1" applyBorder="1" applyAlignment="1">
      <alignment horizontal="center" vertical="center" wrapText="1"/>
    </xf>
    <xf numFmtId="0" fontId="0" fillId="11" borderId="80" xfId="0" applyFill="1" applyBorder="1" applyAlignment="1">
      <alignment horizontal="center" vertical="center"/>
    </xf>
    <xf numFmtId="0" fontId="0" fillId="11" borderId="81" xfId="0" applyFill="1" applyBorder="1" applyAlignment="1">
      <alignment horizontal="center" vertical="center" shrinkToFit="1"/>
    </xf>
    <xf numFmtId="0" fontId="0" fillId="11" borderId="42" xfId="0" applyFill="1" applyBorder="1" applyAlignment="1">
      <alignment horizontal="center" vertical="center" shrinkToFit="1"/>
    </xf>
    <xf numFmtId="0" fontId="0" fillId="11" borderId="56" xfId="0" applyFill="1" applyBorder="1" applyAlignment="1">
      <alignment horizontal="center" vertical="center" wrapText="1"/>
    </xf>
    <xf numFmtId="0" fontId="0" fillId="0" borderId="0" xfId="2" applyFont="1" applyFill="1" applyAlignment="1" applyProtection="1">
      <alignment vertical="center"/>
    </xf>
    <xf numFmtId="185" fontId="1" fillId="0" borderId="327" xfId="2" applyNumberFormat="1" applyFill="1" applyBorder="1" applyAlignment="1" applyProtection="1">
      <alignment vertical="center" shrinkToFit="1"/>
    </xf>
    <xf numFmtId="185" fontId="1" fillId="0" borderId="326" xfId="2" applyNumberFormat="1" applyFill="1" applyBorder="1" applyAlignment="1" applyProtection="1">
      <alignment vertical="center" shrinkToFit="1"/>
    </xf>
    <xf numFmtId="185" fontId="1" fillId="0" borderId="325" xfId="2" applyNumberFormat="1" applyFill="1" applyBorder="1" applyAlignment="1" applyProtection="1">
      <alignment vertical="center" shrinkToFit="1"/>
    </xf>
    <xf numFmtId="0" fontId="0" fillId="11" borderId="64" xfId="2" applyFont="1" applyFill="1" applyBorder="1" applyAlignment="1" applyProtection="1">
      <alignment vertical="center" shrinkToFit="1"/>
      <protection locked="0"/>
    </xf>
    <xf numFmtId="0" fontId="1" fillId="11" borderId="144" xfId="2" applyFill="1" applyBorder="1" applyAlignment="1" applyProtection="1">
      <alignment vertical="center" shrinkToFit="1"/>
      <protection locked="0"/>
    </xf>
    <xf numFmtId="0" fontId="0" fillId="0" borderId="2" xfId="2" applyFont="1" applyFill="1" applyBorder="1" applyAlignment="1">
      <alignment vertical="center"/>
    </xf>
    <xf numFmtId="185" fontId="1" fillId="8" borderId="216" xfId="2" applyNumberFormat="1" applyFill="1" applyBorder="1" applyAlignment="1" applyProtection="1">
      <alignment vertical="center" shrinkToFit="1"/>
    </xf>
    <xf numFmtId="186" fontId="1" fillId="8" borderId="116" xfId="2" applyNumberFormat="1" applyFont="1" applyFill="1" applyBorder="1" applyAlignment="1" applyProtection="1">
      <alignment horizontal="center" vertical="center" shrinkToFit="1"/>
    </xf>
    <xf numFmtId="0" fontId="1" fillId="8" borderId="116" xfId="2" applyFont="1" applyFill="1" applyBorder="1" applyAlignment="1" applyProtection="1">
      <alignment vertical="center" shrinkToFit="1"/>
      <protection locked="0"/>
    </xf>
    <xf numFmtId="0" fontId="1" fillId="8" borderId="215" xfId="2" applyFill="1" applyBorder="1" applyAlignment="1" applyProtection="1">
      <alignment vertical="center" shrinkToFit="1"/>
      <protection locked="0"/>
    </xf>
    <xf numFmtId="0" fontId="0" fillId="0" borderId="120" xfId="2" applyFont="1" applyFill="1" applyBorder="1" applyAlignment="1" applyProtection="1">
      <alignment vertical="center" shrinkToFit="1"/>
      <protection locked="0"/>
    </xf>
    <xf numFmtId="0" fontId="0" fillId="6" borderId="120" xfId="2" applyFont="1" applyFill="1" applyBorder="1" applyAlignment="1" applyProtection="1">
      <alignment vertical="center" shrinkToFit="1"/>
      <protection locked="0"/>
    </xf>
    <xf numFmtId="0" fontId="0" fillId="0" borderId="64" xfId="2" applyFont="1" applyFill="1" applyBorder="1" applyAlignment="1" applyProtection="1">
      <alignment vertical="center" shrinkToFit="1"/>
      <protection locked="0"/>
    </xf>
    <xf numFmtId="185" fontId="1" fillId="0" borderId="140" xfId="2" applyNumberFormat="1" applyFill="1" applyBorder="1" applyAlignment="1" applyProtection="1">
      <alignment vertical="center" shrinkToFit="1"/>
    </xf>
    <xf numFmtId="0" fontId="0" fillId="0" borderId="116" xfId="2" applyFont="1" applyFill="1" applyBorder="1" applyAlignment="1" applyProtection="1">
      <alignment vertical="center" shrinkToFit="1"/>
    </xf>
    <xf numFmtId="0" fontId="1" fillId="0" borderId="180" xfId="2" applyFill="1" applyBorder="1" applyAlignment="1" applyProtection="1">
      <alignment vertical="center" shrinkToFit="1"/>
    </xf>
    <xf numFmtId="0" fontId="1" fillId="3" borderId="346" xfId="2" applyFont="1" applyFill="1" applyBorder="1" applyAlignment="1" applyProtection="1">
      <alignment vertical="center" shrinkToFit="1"/>
    </xf>
    <xf numFmtId="185" fontId="1" fillId="13" borderId="212" xfId="2" applyNumberFormat="1" applyFill="1" applyBorder="1" applyAlignment="1" applyProtection="1">
      <alignment vertical="center" shrinkToFit="1"/>
    </xf>
    <xf numFmtId="186" fontId="1" fillId="13" borderId="142" xfId="2" applyNumberFormat="1" applyFont="1" applyFill="1" applyBorder="1" applyAlignment="1" applyProtection="1">
      <alignment horizontal="center" vertical="center" shrinkToFit="1"/>
    </xf>
    <xf numFmtId="0" fontId="1" fillId="13" borderId="64" xfId="2" applyFont="1" applyFill="1" applyBorder="1" applyAlignment="1" applyProtection="1">
      <alignment vertical="center" shrinkToFit="1"/>
      <protection locked="0"/>
    </xf>
    <xf numFmtId="0" fontId="1" fillId="13" borderId="166" xfId="2" applyFill="1" applyBorder="1" applyAlignment="1" applyProtection="1">
      <alignment vertical="center" shrinkToFit="1"/>
      <protection locked="0"/>
    </xf>
    <xf numFmtId="185" fontId="1" fillId="12" borderId="212" xfId="2" applyNumberFormat="1" applyFill="1" applyBorder="1" applyAlignment="1" applyProtection="1">
      <alignment vertical="center" shrinkToFit="1"/>
    </xf>
    <xf numFmtId="186" fontId="1" fillId="12" borderId="142" xfId="2" applyNumberFormat="1" applyFont="1" applyFill="1" applyBorder="1" applyAlignment="1" applyProtection="1">
      <alignment horizontal="center" vertical="center" shrinkToFit="1"/>
    </xf>
    <xf numFmtId="0" fontId="1" fillId="12" borderId="64" xfId="2" applyFont="1" applyFill="1" applyBorder="1" applyAlignment="1" applyProtection="1">
      <alignment vertical="center" shrinkToFit="1"/>
      <protection locked="0"/>
    </xf>
    <xf numFmtId="0" fontId="1" fillId="12" borderId="166" xfId="2" applyFill="1" applyBorder="1" applyAlignment="1" applyProtection="1">
      <alignment vertical="center" shrinkToFit="1"/>
      <protection locked="0"/>
    </xf>
    <xf numFmtId="0" fontId="0" fillId="0" borderId="9" xfId="0" applyBorder="1" applyAlignment="1">
      <alignment horizontal="center" vertical="center" wrapText="1"/>
    </xf>
    <xf numFmtId="0" fontId="0" fillId="0" borderId="21" xfId="0"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222" xfId="0" applyFont="1" applyBorder="1" applyAlignment="1">
      <alignment horizontal="left" vertical="center"/>
    </xf>
    <xf numFmtId="0" fontId="0" fillId="2" borderId="120"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39" xfId="0" applyFill="1" applyBorder="1" applyAlignment="1">
      <alignment horizontal="center" vertical="center" wrapText="1"/>
    </xf>
    <xf numFmtId="0" fontId="0" fillId="0" borderId="190" xfId="0" applyBorder="1" applyAlignment="1">
      <alignment horizontal="center" vertical="center" wrapText="1"/>
    </xf>
    <xf numFmtId="0" fontId="0" fillId="0" borderId="11" xfId="0" applyBorder="1" applyAlignment="1">
      <alignment horizontal="center" vertical="center" wrapText="1"/>
    </xf>
    <xf numFmtId="0" fontId="0" fillId="0" borderId="62" xfId="0" applyBorder="1" applyAlignment="1">
      <alignment horizontal="center" vertical="center" wrapText="1"/>
    </xf>
    <xf numFmtId="189" fontId="0" fillId="0" borderId="44" xfId="0" applyNumberFormat="1" applyBorder="1" applyAlignment="1" applyProtection="1">
      <alignment horizontal="center" vertical="center" wrapText="1"/>
      <protection locked="0"/>
    </xf>
    <xf numFmtId="189" fontId="0" fillId="0" borderId="8" xfId="0" applyNumberFormat="1" applyBorder="1" applyAlignment="1" applyProtection="1">
      <alignment horizontal="center" vertical="center" wrapText="1"/>
      <protection locked="0"/>
    </xf>
    <xf numFmtId="189" fontId="0" fillId="0" borderId="139" xfId="0" applyNumberFormat="1"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2" borderId="9" xfId="0" applyFill="1" applyBorder="1" applyAlignment="1">
      <alignment horizontal="center" vertical="center" wrapText="1"/>
    </xf>
    <xf numFmtId="0" fontId="0" fillId="2" borderId="21" xfId="0" applyFill="1" applyBorder="1" applyAlignment="1">
      <alignment horizontal="center" vertical="center" wrapText="1"/>
    </xf>
    <xf numFmtId="0" fontId="0" fillId="0" borderId="120" xfId="0" applyBorder="1" applyAlignment="1">
      <alignment horizontal="center" vertical="center" wrapText="1"/>
    </xf>
    <xf numFmtId="0" fontId="0" fillId="0" borderId="43" xfId="0" applyBorder="1" applyAlignment="1">
      <alignment horizontal="center" vertical="center" wrapText="1"/>
    </xf>
    <xf numFmtId="0" fontId="0" fillId="0" borderId="39" xfId="0" applyBorder="1" applyAlignment="1">
      <alignment horizontal="center" vertical="center" wrapText="1"/>
    </xf>
    <xf numFmtId="190" fontId="0" fillId="0" borderId="44" xfId="0" applyNumberFormat="1" applyBorder="1" applyAlignment="1" applyProtection="1">
      <alignment horizontal="center" vertical="center" wrapText="1"/>
      <protection locked="0"/>
    </xf>
    <xf numFmtId="190" fontId="0" fillId="0" borderId="139" xfId="0" applyNumberFormat="1" applyBorder="1" applyAlignment="1" applyProtection="1">
      <alignment horizontal="center" vertical="center" wrapText="1"/>
      <protection locked="0"/>
    </xf>
    <xf numFmtId="189" fontId="0" fillId="2" borderId="44" xfId="0" applyNumberFormat="1" applyFill="1" applyBorder="1" applyAlignment="1" applyProtection="1">
      <alignment horizontal="center" vertical="center" wrapText="1"/>
      <protection locked="0"/>
    </xf>
    <xf numFmtId="189" fontId="0" fillId="2" borderId="8" xfId="0" applyNumberFormat="1" applyFill="1" applyBorder="1" applyAlignment="1" applyProtection="1">
      <alignment horizontal="center" vertical="center" wrapText="1"/>
      <protection locked="0"/>
    </xf>
    <xf numFmtId="189" fontId="0" fillId="2" borderId="139" xfId="0" applyNumberFormat="1" applyFill="1" applyBorder="1" applyAlignment="1" applyProtection="1">
      <alignment horizontal="center" vertical="center" wrapText="1"/>
      <protection locked="0"/>
    </xf>
    <xf numFmtId="181" fontId="0" fillId="2" borderId="18" xfId="0" applyNumberFormat="1" applyFill="1" applyBorder="1" applyAlignment="1" applyProtection="1">
      <alignment horizontal="center" vertical="center" wrapText="1"/>
      <protection locked="0"/>
    </xf>
    <xf numFmtId="181" fontId="0" fillId="2" borderId="0" xfId="0" applyNumberFormat="1" applyFill="1" applyBorder="1" applyAlignment="1" applyProtection="1">
      <alignment horizontal="center" vertical="center" wrapText="1"/>
      <protection locked="0"/>
    </xf>
    <xf numFmtId="181" fontId="0" fillId="2" borderId="2" xfId="0" applyNumberFormat="1" applyFill="1" applyBorder="1" applyAlignment="1" applyProtection="1">
      <alignment horizontal="center" vertical="center" wrapText="1"/>
      <protection locked="0"/>
    </xf>
    <xf numFmtId="180" fontId="0" fillId="2" borderId="44" xfId="0" applyNumberFormat="1" applyFill="1" applyBorder="1" applyAlignment="1" applyProtection="1">
      <alignment horizontal="center" vertical="center" wrapText="1"/>
    </xf>
    <xf numFmtId="180" fontId="0" fillId="2" borderId="8" xfId="0" applyNumberFormat="1" applyFill="1" applyBorder="1" applyAlignment="1" applyProtection="1">
      <alignment horizontal="center" vertical="center" wrapText="1"/>
    </xf>
    <xf numFmtId="180" fontId="0" fillId="2" borderId="139" xfId="0" applyNumberFormat="1" applyFill="1" applyBorder="1" applyAlignment="1" applyProtection="1">
      <alignment horizontal="center" vertical="center" wrapText="1"/>
    </xf>
    <xf numFmtId="0" fontId="0" fillId="0" borderId="18" xfId="0" applyBorder="1" applyAlignment="1">
      <alignment horizontal="center" vertical="center"/>
    </xf>
    <xf numFmtId="0" fontId="0" fillId="2" borderId="44"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139" xfId="0" applyFill="1" applyBorder="1" applyAlignment="1" applyProtection="1">
      <alignment horizontal="center" vertical="center" wrapText="1"/>
      <protection locked="0"/>
    </xf>
    <xf numFmtId="190" fontId="0" fillId="2" borderId="44" xfId="0" applyNumberFormat="1" applyFill="1" applyBorder="1" applyAlignment="1" applyProtection="1">
      <alignment horizontal="center" vertical="center" wrapText="1"/>
      <protection locked="0"/>
    </xf>
    <xf numFmtId="190" fontId="0" fillId="2" borderId="8" xfId="0" applyNumberFormat="1" applyFill="1" applyBorder="1" applyAlignment="1" applyProtection="1">
      <alignment horizontal="center" vertical="center" wrapText="1"/>
      <protection locked="0"/>
    </xf>
    <xf numFmtId="0" fontId="0" fillId="0" borderId="63" xfId="0" applyBorder="1" applyAlignment="1">
      <alignment horizontal="center" vertical="center" wrapText="1"/>
    </xf>
    <xf numFmtId="0" fontId="3" fillId="9" borderId="219" xfId="0" applyFont="1" applyFill="1" applyBorder="1" applyAlignment="1">
      <alignment horizontal="center" vertical="center" shrinkToFit="1"/>
    </xf>
    <xf numFmtId="0" fontId="3" fillId="9" borderId="221" xfId="0" applyFont="1" applyFill="1" applyBorder="1" applyAlignment="1">
      <alignment horizontal="center" vertical="center" shrinkToFit="1"/>
    </xf>
    <xf numFmtId="0" fontId="3" fillId="9" borderId="220" xfId="0" applyFont="1" applyFill="1" applyBorder="1" applyAlignment="1">
      <alignment horizontal="center" vertical="center" shrinkToFit="1"/>
    </xf>
    <xf numFmtId="0" fontId="3" fillId="9" borderId="219" xfId="0" applyFont="1" applyFill="1" applyBorder="1" applyAlignment="1">
      <alignment horizontal="center" vertical="center" wrapText="1"/>
    </xf>
    <xf numFmtId="0" fontId="3" fillId="9" borderId="220" xfId="0" applyFont="1" applyFill="1" applyBorder="1" applyAlignment="1">
      <alignment horizontal="center" vertical="center" wrapText="1"/>
    </xf>
    <xf numFmtId="189" fontId="0" fillId="0" borderId="18" xfId="0" applyNumberFormat="1" applyBorder="1" applyAlignment="1" applyProtection="1">
      <alignment horizontal="center" vertical="center" wrapText="1"/>
      <protection locked="0"/>
    </xf>
    <xf numFmtId="189" fontId="0" fillId="0" borderId="0" xfId="0" applyNumberFormat="1" applyBorder="1" applyAlignment="1" applyProtection="1">
      <alignment horizontal="center" vertical="center" wrapText="1"/>
      <protection locked="0"/>
    </xf>
    <xf numFmtId="189" fontId="0" fillId="0" borderId="2" xfId="0" applyNumberFormat="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180" fontId="0" fillId="0" borderId="44" xfId="0" applyNumberFormat="1" applyBorder="1" applyAlignment="1" applyProtection="1">
      <alignment horizontal="center" vertical="center" wrapText="1"/>
    </xf>
    <xf numFmtId="180" fontId="0" fillId="0" borderId="8" xfId="0" applyNumberFormat="1" applyBorder="1" applyAlignment="1" applyProtection="1">
      <alignment horizontal="center" vertical="center" wrapText="1"/>
    </xf>
    <xf numFmtId="180" fontId="0" fillId="0" borderId="139" xfId="0" applyNumberFormat="1" applyBorder="1" applyAlignment="1" applyProtection="1">
      <alignment horizontal="center" vertical="center" wrapText="1"/>
    </xf>
    <xf numFmtId="0" fontId="0" fillId="0" borderId="64" xfId="0" applyBorder="1" applyAlignment="1">
      <alignment horizontal="center" vertical="center" wrapText="1"/>
    </xf>
    <xf numFmtId="0" fontId="8" fillId="0" borderId="19" xfId="0" applyFont="1" applyBorder="1" applyAlignment="1">
      <alignment horizontal="center" vertical="center" wrapText="1"/>
    </xf>
    <xf numFmtId="0" fontId="8" fillId="0" borderId="318" xfId="0" applyFont="1" applyBorder="1" applyAlignment="1">
      <alignment horizontal="center" vertical="center" wrapText="1"/>
    </xf>
    <xf numFmtId="0" fontId="0" fillId="3" borderId="9" xfId="0" applyFill="1" applyBorder="1" applyAlignment="1">
      <alignment horizontal="center" vertical="center" wrapText="1"/>
    </xf>
    <xf numFmtId="0" fontId="0" fillId="3" borderId="21" xfId="0" applyFill="1" applyBorder="1" applyAlignment="1">
      <alignment horizontal="center" vertical="center" wrapText="1"/>
    </xf>
    <xf numFmtId="0" fontId="0" fillId="0" borderId="9" xfId="0" applyBorder="1" applyAlignment="1">
      <alignment horizontal="center" vertical="center" shrinkToFit="1"/>
    </xf>
    <xf numFmtId="0" fontId="0" fillId="0" borderId="21" xfId="0" applyBorder="1" applyAlignment="1">
      <alignment horizontal="center" vertical="center" shrinkToFit="1"/>
    </xf>
    <xf numFmtId="0" fontId="0" fillId="0" borderId="18" xfId="0" applyBorder="1" applyAlignment="1">
      <alignment horizontal="left" vertical="center" wrapText="1"/>
    </xf>
    <xf numFmtId="183" fontId="0" fillId="0" borderId="18" xfId="0" quotePrefix="1" applyNumberFormat="1" applyBorder="1" applyAlignment="1" applyProtection="1">
      <alignment horizontal="center" vertical="center" wrapText="1"/>
      <protection locked="0"/>
    </xf>
    <xf numFmtId="183" fontId="0" fillId="0" borderId="0" xfId="0" quotePrefix="1" applyNumberFormat="1" applyBorder="1" applyAlignment="1" applyProtection="1">
      <alignment horizontal="center" vertical="center" wrapText="1"/>
      <protection locked="0"/>
    </xf>
    <xf numFmtId="183" fontId="0" fillId="0" borderId="2" xfId="0" quotePrefix="1" applyNumberFormat="1" applyBorder="1" applyAlignment="1" applyProtection="1">
      <alignment horizontal="center" vertical="center" wrapText="1"/>
      <protection locked="0"/>
    </xf>
    <xf numFmtId="0" fontId="0" fillId="0" borderId="0" xfId="0" applyBorder="1" applyAlignment="1">
      <alignment horizontal="left" vertical="center" wrapText="1"/>
    </xf>
    <xf numFmtId="177" fontId="0" fillId="0" borderId="54" xfId="0" applyNumberFormat="1" applyBorder="1" applyAlignment="1" applyProtection="1">
      <alignment horizontal="center" vertical="center" wrapText="1"/>
      <protection locked="0"/>
    </xf>
    <xf numFmtId="177" fontId="0" fillId="0" borderId="4" xfId="0" applyNumberFormat="1" applyBorder="1" applyAlignment="1" applyProtection="1">
      <alignment horizontal="center" vertical="center" wrapText="1"/>
      <protection locked="0"/>
    </xf>
    <xf numFmtId="177" fontId="0" fillId="0" borderId="111" xfId="0" applyNumberFormat="1" applyBorder="1" applyAlignment="1" applyProtection="1">
      <alignment horizontal="center" vertical="center" wrapText="1"/>
      <protection locked="0"/>
    </xf>
    <xf numFmtId="180" fontId="0" fillId="0" borderId="44" xfId="0" applyNumberFormat="1" applyBorder="1" applyAlignment="1" applyProtection="1">
      <alignment horizontal="center" vertical="center" wrapText="1"/>
      <protection locked="0"/>
    </xf>
    <xf numFmtId="180" fontId="0" fillId="0" borderId="8" xfId="0" applyNumberFormat="1" applyBorder="1" applyAlignment="1" applyProtection="1">
      <alignment horizontal="center" vertical="center" wrapText="1"/>
      <protection locked="0"/>
    </xf>
    <xf numFmtId="180" fontId="0" fillId="0" borderId="139" xfId="0" applyNumberFormat="1" applyBorder="1" applyAlignment="1" applyProtection="1">
      <alignment horizontal="center" vertical="center" wrapText="1"/>
      <protection locked="0"/>
    </xf>
    <xf numFmtId="181" fontId="0" fillId="0" borderId="18" xfId="0" applyNumberFormat="1" applyBorder="1" applyAlignment="1" applyProtection="1">
      <alignment horizontal="center" vertical="center" wrapText="1"/>
      <protection locked="0"/>
    </xf>
    <xf numFmtId="181" fontId="0" fillId="0" borderId="0" xfId="0" applyNumberFormat="1" applyBorder="1" applyAlignment="1" applyProtection="1">
      <alignment horizontal="center" vertical="center" wrapText="1"/>
      <protection locked="0"/>
    </xf>
    <xf numFmtId="181" fontId="0" fillId="0" borderId="2" xfId="0" applyNumberFormat="1" applyBorder="1" applyAlignment="1" applyProtection="1">
      <alignment horizontal="center" vertical="center" wrapText="1"/>
      <protection locked="0"/>
    </xf>
    <xf numFmtId="189" fontId="0" fillId="2" borderId="18" xfId="0" applyNumberFormat="1" applyFill="1" applyBorder="1" applyAlignment="1" applyProtection="1">
      <alignment horizontal="center" vertical="center" wrapText="1"/>
      <protection locked="0"/>
    </xf>
    <xf numFmtId="189" fontId="0" fillId="2" borderId="0" xfId="0" applyNumberFormat="1" applyFill="1" applyBorder="1" applyAlignment="1" applyProtection="1">
      <alignment horizontal="center" vertical="center" wrapText="1"/>
      <protection locked="0"/>
    </xf>
    <xf numFmtId="189" fontId="0" fillId="2" borderId="2" xfId="0" applyNumberFormat="1" applyFill="1" applyBorder="1" applyAlignment="1" applyProtection="1">
      <alignment horizontal="center" vertical="center" wrapText="1"/>
      <protection locked="0"/>
    </xf>
    <xf numFmtId="177" fontId="0" fillId="2" borderId="54" xfId="0" applyNumberFormat="1" applyFill="1" applyBorder="1" applyAlignment="1" applyProtection="1">
      <alignment horizontal="center" vertical="center" wrapText="1"/>
      <protection locked="0"/>
    </xf>
    <xf numFmtId="177" fontId="0" fillId="2" borderId="4" xfId="0" applyNumberFormat="1" applyFill="1" applyBorder="1" applyAlignment="1" applyProtection="1">
      <alignment horizontal="center" vertical="center" wrapText="1"/>
      <protection locked="0"/>
    </xf>
    <xf numFmtId="177" fontId="0" fillId="2" borderId="111" xfId="0" applyNumberFormat="1" applyFill="1" applyBorder="1" applyAlignment="1" applyProtection="1">
      <alignment horizontal="center" vertical="center" wrapText="1"/>
      <protection locked="0"/>
    </xf>
    <xf numFmtId="178" fontId="0" fillId="2" borderId="44" xfId="0" applyNumberFormat="1" applyFill="1" applyBorder="1" applyAlignment="1" applyProtection="1">
      <alignment horizontal="center" vertical="center" wrapText="1"/>
      <protection locked="0"/>
    </xf>
    <xf numFmtId="178" fontId="0" fillId="2" borderId="8" xfId="0" applyNumberFormat="1" applyFill="1" applyBorder="1" applyAlignment="1" applyProtection="1">
      <alignment horizontal="center" vertical="center" wrapText="1"/>
      <protection locked="0"/>
    </xf>
    <xf numFmtId="178" fontId="0" fillId="2" borderId="139" xfId="0" applyNumberFormat="1" applyFill="1" applyBorder="1" applyAlignment="1" applyProtection="1">
      <alignment horizontal="center" vertical="center" wrapText="1"/>
      <protection locked="0"/>
    </xf>
    <xf numFmtId="183" fontId="0" fillId="2" borderId="18" xfId="0" quotePrefix="1" applyNumberFormat="1" applyFill="1" applyBorder="1" applyAlignment="1" applyProtection="1">
      <alignment horizontal="center" vertical="center" wrapText="1"/>
      <protection locked="0"/>
    </xf>
    <xf numFmtId="183" fontId="0" fillId="2" borderId="0" xfId="0" quotePrefix="1" applyNumberFormat="1" applyFill="1" applyBorder="1" applyAlignment="1" applyProtection="1">
      <alignment horizontal="center" vertical="center" wrapText="1"/>
      <protection locked="0"/>
    </xf>
    <xf numFmtId="183" fontId="0" fillId="2" borderId="2" xfId="0" quotePrefix="1" applyNumberFormat="1" applyFill="1" applyBorder="1" applyAlignment="1" applyProtection="1">
      <alignment horizontal="center" vertical="center" wrapText="1"/>
      <protection locked="0"/>
    </xf>
    <xf numFmtId="0" fontId="0" fillId="2" borderId="54"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111" xfId="0" applyFill="1" applyBorder="1" applyAlignment="1" applyProtection="1">
      <alignment horizontal="center" vertical="center" wrapText="1"/>
      <protection locked="0"/>
    </xf>
    <xf numFmtId="0" fontId="0" fillId="0" borderId="148" xfId="0" applyBorder="1" applyAlignment="1" applyProtection="1">
      <alignment horizontal="center" vertical="center" wrapText="1"/>
      <protection locked="0"/>
    </xf>
    <xf numFmtId="0" fontId="0" fillId="0" borderId="151" xfId="0" applyBorder="1" applyAlignment="1" applyProtection="1">
      <alignment horizontal="center" vertical="center" wrapText="1"/>
      <protection locked="0"/>
    </xf>
    <xf numFmtId="0" fontId="0" fillId="14" borderId="120" xfId="0" applyFill="1" applyBorder="1" applyAlignment="1">
      <alignment horizontal="center" vertical="center" wrapText="1"/>
    </xf>
    <xf numFmtId="0" fontId="0" fillId="14" borderId="43" xfId="0" applyFill="1" applyBorder="1" applyAlignment="1">
      <alignment horizontal="center" vertical="center" wrapText="1"/>
    </xf>
    <xf numFmtId="0" fontId="0" fillId="14" borderId="39" xfId="0" applyFill="1" applyBorder="1" applyAlignment="1">
      <alignment horizontal="center" vertical="center" wrapText="1"/>
    </xf>
    <xf numFmtId="0" fontId="0" fillId="14" borderId="190" xfId="0" applyFill="1" applyBorder="1" applyAlignment="1">
      <alignment horizontal="center" vertical="center" wrapText="1"/>
    </xf>
    <xf numFmtId="0" fontId="0" fillId="14" borderId="62" xfId="0" applyFill="1" applyBorder="1" applyAlignment="1">
      <alignment horizontal="center" vertical="center" wrapText="1"/>
    </xf>
    <xf numFmtId="0" fontId="0" fillId="14" borderId="148" xfId="0" applyFill="1" applyBorder="1" applyAlignment="1">
      <alignment horizontal="left" vertical="center" wrapText="1"/>
    </xf>
    <xf numFmtId="0" fontId="0" fillId="14" borderId="147" xfId="0" applyFill="1" applyBorder="1" applyAlignment="1">
      <alignment horizontal="left" vertical="center" wrapText="1"/>
    </xf>
    <xf numFmtId="0" fontId="0" fillId="0" borderId="310" xfId="0" applyBorder="1" applyAlignment="1">
      <alignment horizontal="center" vertical="center" wrapText="1"/>
    </xf>
    <xf numFmtId="0" fontId="0" fillId="0" borderId="339" xfId="0" applyBorder="1" applyAlignment="1">
      <alignment horizontal="center" vertical="center" wrapText="1"/>
    </xf>
    <xf numFmtId="0" fontId="0" fillId="0" borderId="340" xfId="0" applyBorder="1" applyAlignment="1">
      <alignment horizontal="center" vertical="center" wrapText="1"/>
    </xf>
    <xf numFmtId="3" fontId="0" fillId="0" borderId="332" xfId="0" applyNumberFormat="1" applyBorder="1" applyAlignment="1">
      <alignment horizontal="center" vertical="center" wrapText="1"/>
    </xf>
    <xf numFmtId="3" fontId="0" fillId="0" borderId="95" xfId="0" applyNumberFormat="1" applyBorder="1" applyAlignment="1">
      <alignment horizontal="center" vertical="center" wrapText="1"/>
    </xf>
    <xf numFmtId="0" fontId="0" fillId="0" borderId="95" xfId="0" applyBorder="1" applyAlignment="1">
      <alignment horizontal="center" vertical="center"/>
    </xf>
    <xf numFmtId="3" fontId="0" fillId="0" borderId="341" xfId="0" applyNumberFormat="1" applyBorder="1" applyAlignment="1">
      <alignment horizontal="center" vertical="center" wrapText="1"/>
    </xf>
    <xf numFmtId="3" fontId="0" fillId="0" borderId="310" xfId="0" applyNumberFormat="1" applyBorder="1" applyAlignment="1">
      <alignment horizontal="center" vertical="center" wrapText="1"/>
    </xf>
    <xf numFmtId="0" fontId="0" fillId="0" borderId="343" xfId="0" applyBorder="1" applyAlignment="1">
      <alignment horizontal="center" vertical="center"/>
    </xf>
    <xf numFmtId="0" fontId="0" fillId="0" borderId="221" xfId="0" applyBorder="1" applyAlignment="1">
      <alignment horizontal="center" vertical="center"/>
    </xf>
    <xf numFmtId="3" fontId="0" fillId="0" borderId="310" xfId="0" applyNumberFormat="1" applyBorder="1" applyAlignment="1">
      <alignment horizontal="center" vertical="center"/>
    </xf>
    <xf numFmtId="0" fontId="0" fillId="0" borderId="310" xfId="0" applyBorder="1" applyAlignment="1">
      <alignment horizontal="center" vertical="center"/>
    </xf>
    <xf numFmtId="0" fontId="0" fillId="0" borderId="342" xfId="0" applyBorder="1" applyAlignment="1">
      <alignment horizontal="center" vertical="center"/>
    </xf>
    <xf numFmtId="0" fontId="0" fillId="0" borderId="338" xfId="0" applyBorder="1" applyAlignment="1">
      <alignment horizontal="center" vertical="center"/>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68" xfId="0" applyBorder="1" applyAlignment="1">
      <alignment horizontal="left" vertical="center" wrapText="1"/>
    </xf>
    <xf numFmtId="0" fontId="0" fillId="0" borderId="55" xfId="0" applyBorder="1" applyAlignment="1">
      <alignment vertical="center" wrapText="1"/>
    </xf>
    <xf numFmtId="0" fontId="0" fillId="0" borderId="43" xfId="0" applyBorder="1" applyAlignment="1">
      <alignment vertical="center" wrapText="1"/>
    </xf>
    <xf numFmtId="0" fontId="0" fillId="0" borderId="138" xfId="0" applyBorder="1" applyAlignment="1">
      <alignment horizontal="center" vertical="center" wrapText="1"/>
    </xf>
    <xf numFmtId="0" fontId="0" fillId="0" borderId="3" xfId="0" applyBorder="1" applyAlignment="1">
      <alignment horizontal="center" vertical="center" wrapText="1"/>
    </xf>
    <xf numFmtId="0" fontId="8" fillId="0" borderId="56" xfId="0" applyFont="1" applyBorder="1" applyAlignment="1">
      <alignment horizontal="center" vertical="center" wrapText="1"/>
    </xf>
    <xf numFmtId="0" fontId="8" fillId="0" borderId="26" xfId="0" applyFont="1" applyBorder="1" applyAlignment="1">
      <alignment horizontal="center" vertical="center" wrapText="1"/>
    </xf>
    <xf numFmtId="0" fontId="0" fillId="0" borderId="57" xfId="0" applyBorder="1" applyAlignment="1">
      <alignment horizontal="center" vertical="center" wrapText="1"/>
    </xf>
    <xf numFmtId="0" fontId="0" fillId="0" borderId="231" xfId="0" applyBorder="1" applyAlignment="1">
      <alignment horizontal="center" vertical="center" wrapText="1"/>
    </xf>
    <xf numFmtId="0" fontId="0" fillId="0" borderId="58" xfId="0" applyBorder="1" applyAlignment="1">
      <alignment horizontal="center" vertical="center" wrapText="1"/>
    </xf>
    <xf numFmtId="0" fontId="0" fillId="0" borderId="250" xfId="0" applyBorder="1" applyAlignment="1">
      <alignment horizontal="center" vertical="center" wrapText="1"/>
    </xf>
    <xf numFmtId="0" fontId="0" fillId="0" borderId="86" xfId="0"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8" fillId="0" borderId="176" xfId="0" applyFont="1" applyBorder="1" applyAlignment="1">
      <alignment horizontal="center" vertical="center" wrapText="1"/>
    </xf>
    <xf numFmtId="0" fontId="8" fillId="0" borderId="245" xfId="0" applyFont="1" applyBorder="1" applyAlignment="1">
      <alignment horizontal="center" vertical="center" wrapText="1"/>
    </xf>
    <xf numFmtId="0" fontId="8" fillId="0" borderId="218" xfId="0" applyFont="1" applyBorder="1" applyAlignment="1">
      <alignment horizontal="center" vertical="center" wrapText="1"/>
    </xf>
    <xf numFmtId="0" fontId="8" fillId="0" borderId="231" xfId="0" applyFont="1" applyBorder="1" applyAlignment="1">
      <alignment horizontal="center" vertical="center" wrapText="1"/>
    </xf>
    <xf numFmtId="0" fontId="0" fillId="0" borderId="218" xfId="0" applyFont="1" applyBorder="1" applyAlignment="1">
      <alignment horizontal="left" vertical="center" wrapText="1"/>
    </xf>
    <xf numFmtId="0" fontId="0" fillId="0" borderId="231" xfId="0" applyFont="1" applyBorder="1" applyAlignment="1">
      <alignment horizontal="left" vertical="center" wrapText="1"/>
    </xf>
    <xf numFmtId="0" fontId="11" fillId="0" borderId="218" xfId="0" applyFont="1" applyBorder="1" applyAlignment="1">
      <alignment horizontal="left" vertical="center" wrapText="1"/>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176" xfId="0" applyFont="1" applyBorder="1" applyAlignment="1">
      <alignment horizontal="left" vertical="center" wrapText="1"/>
    </xf>
    <xf numFmtId="0" fontId="11" fillId="0" borderId="29" xfId="0" applyFont="1" applyBorder="1" applyAlignment="1">
      <alignment horizontal="left" vertical="center" wrapText="1"/>
    </xf>
    <xf numFmtId="0" fontId="11" fillId="0" borderId="45" xfId="0" applyFont="1" applyBorder="1" applyAlignment="1">
      <alignment horizontal="left" vertical="center" wrapText="1"/>
    </xf>
    <xf numFmtId="0" fontId="0" fillId="0" borderId="43" xfId="0" applyBorder="1" applyAlignment="1">
      <alignment horizontal="left" vertical="center" wrapText="1"/>
    </xf>
    <xf numFmtId="0" fontId="0" fillId="0" borderId="73" xfId="0" applyBorder="1" applyAlignment="1">
      <alignment horizontal="lef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223" xfId="0" applyFill="1" applyBorder="1" applyAlignment="1">
      <alignment vertical="center" wrapText="1"/>
    </xf>
    <xf numFmtId="0" fontId="0" fillId="0" borderId="224" xfId="0" applyFill="1" applyBorder="1" applyAlignment="1">
      <alignment vertical="center" wrapText="1"/>
    </xf>
    <xf numFmtId="0" fontId="0" fillId="0" borderId="225" xfId="0" applyFill="1" applyBorder="1" applyAlignment="1">
      <alignment vertical="center" wrapText="1"/>
    </xf>
    <xf numFmtId="0" fontId="8" fillId="0" borderId="226" xfId="0" applyFont="1" applyFill="1" applyBorder="1" applyAlignment="1">
      <alignment horizontal="center" vertical="center" wrapText="1"/>
    </xf>
    <xf numFmtId="0" fontId="8" fillId="0" borderId="227" xfId="0" applyFont="1" applyFill="1" applyBorder="1" applyAlignment="1">
      <alignment horizontal="center" vertical="center"/>
    </xf>
    <xf numFmtId="0" fontId="0" fillId="0" borderId="241" xfId="0" applyBorder="1" applyAlignment="1">
      <alignment horizontal="center" vertical="center" wrapText="1"/>
    </xf>
    <xf numFmtId="0" fontId="0" fillId="0" borderId="221" xfId="0" applyBorder="1" applyAlignment="1">
      <alignment horizontal="center" vertical="center" wrapText="1"/>
    </xf>
    <xf numFmtId="0" fontId="0" fillId="0" borderId="242" xfId="0" applyBorder="1" applyAlignment="1">
      <alignment horizontal="center" vertical="center" wrapText="1"/>
    </xf>
    <xf numFmtId="0" fontId="0" fillId="0" borderId="92" xfId="0" applyBorder="1" applyAlignment="1">
      <alignment horizontal="center" vertical="center" wrapText="1"/>
    </xf>
    <xf numFmtId="0" fontId="0" fillId="0" borderId="36" xfId="0" applyBorder="1" applyAlignment="1">
      <alignment horizontal="left" vertical="center" wrapText="1"/>
    </xf>
    <xf numFmtId="0" fontId="0" fillId="0" borderId="72" xfId="0" applyBorder="1" applyAlignment="1">
      <alignment vertical="center" wrapText="1"/>
    </xf>
    <xf numFmtId="0" fontId="8" fillId="0" borderId="218" xfId="0" applyFont="1" applyBorder="1" applyAlignment="1">
      <alignment horizontal="left" vertical="center" wrapText="1"/>
    </xf>
    <xf numFmtId="0" fontId="8" fillId="0" borderId="25" xfId="0" applyFont="1" applyBorder="1" applyAlignment="1">
      <alignment horizontal="left" vertical="center" wrapText="1"/>
    </xf>
    <xf numFmtId="0" fontId="8" fillId="0" borderId="27" xfId="0" applyFont="1" applyBorder="1" applyAlignment="1">
      <alignment horizontal="left" vertical="center" wrapText="1"/>
    </xf>
    <xf numFmtId="0" fontId="0" fillId="0" borderId="26" xfId="0" applyBorder="1" applyAlignment="1">
      <alignment horizontal="left" vertical="center" wrapText="1"/>
    </xf>
    <xf numFmtId="0" fontId="0" fillId="0" borderId="80" xfId="0" applyBorder="1" applyAlignment="1">
      <alignment horizontal="left" vertical="center" wrapText="1"/>
    </xf>
    <xf numFmtId="0" fontId="0" fillId="0" borderId="81" xfId="0" applyBorder="1" applyAlignment="1">
      <alignment horizontal="right" vertical="center" wrapText="1"/>
    </xf>
    <xf numFmtId="0" fontId="0" fillId="0" borderId="26" xfId="0" applyBorder="1" applyAlignment="1">
      <alignment horizontal="right" vertical="center" wrapText="1"/>
    </xf>
    <xf numFmtId="0" fontId="8" fillId="0" borderId="81" xfId="0" applyFont="1" applyBorder="1" applyAlignment="1">
      <alignment horizontal="center" vertical="center" wrapText="1"/>
    </xf>
    <xf numFmtId="0" fontId="8" fillId="0" borderId="81" xfId="0" applyFont="1" applyBorder="1" applyAlignment="1">
      <alignment horizontal="right" vertical="center" wrapText="1"/>
    </xf>
    <xf numFmtId="0" fontId="8" fillId="0" borderId="26" xfId="0" applyFont="1" applyBorder="1" applyAlignment="1">
      <alignment horizontal="right" vertical="center" wrapText="1"/>
    </xf>
    <xf numFmtId="0" fontId="8" fillId="0" borderId="26" xfId="0" applyFont="1" applyBorder="1" applyAlignment="1">
      <alignment horizontal="left" vertical="center" wrapText="1"/>
    </xf>
    <xf numFmtId="0" fontId="8" fillId="0" borderId="42" xfId="0" applyFont="1" applyBorder="1" applyAlignment="1">
      <alignment horizontal="left" vertical="center" wrapText="1"/>
    </xf>
    <xf numFmtId="0" fontId="4" fillId="0" borderId="0" xfId="0" applyFont="1" applyAlignment="1">
      <alignment horizontal="center" vertical="center"/>
    </xf>
    <xf numFmtId="0" fontId="0" fillId="0" borderId="41" xfId="0" applyBorder="1" applyAlignment="1">
      <alignment horizontal="left" vertical="center" wrapText="1"/>
    </xf>
    <xf numFmtId="0" fontId="0" fillId="0" borderId="88" xfId="0" applyBorder="1" applyAlignment="1">
      <alignment horizontal="left" vertical="center" wrapText="1"/>
    </xf>
    <xf numFmtId="0" fontId="0" fillId="0" borderId="69" xfId="0" applyBorder="1" applyAlignment="1">
      <alignment horizontal="left" vertical="center" wrapText="1"/>
    </xf>
    <xf numFmtId="0" fontId="0" fillId="0" borderId="55" xfId="0" applyBorder="1" applyAlignment="1">
      <alignment horizontal="left" vertical="center" wrapText="1"/>
    </xf>
    <xf numFmtId="193" fontId="0" fillId="0" borderId="38" xfId="0" applyNumberFormat="1" applyBorder="1" applyAlignment="1">
      <alignment horizontal="left" vertical="center" wrapText="1"/>
    </xf>
    <xf numFmtId="193" fontId="0" fillId="0" borderId="11" xfId="0" applyNumberFormat="1" applyBorder="1" applyAlignment="1">
      <alignment horizontal="left" vertical="center" wrapText="1"/>
    </xf>
    <xf numFmtId="193" fontId="0" fillId="0" borderId="28" xfId="0" applyNumberFormat="1" applyBorder="1" applyAlignment="1">
      <alignment horizontal="left" vertical="center" wrapText="1"/>
    </xf>
    <xf numFmtId="0" fontId="0" fillId="0" borderId="246"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40" xfId="0" applyBorder="1" applyAlignment="1">
      <alignment horizontal="left" vertical="center" wrapText="1"/>
    </xf>
    <xf numFmtId="0" fontId="0" fillId="0" borderId="138"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0" fillId="9" borderId="148" xfId="0" applyFill="1" applyBorder="1" applyAlignment="1">
      <alignment horizontal="center" vertical="center" shrinkToFit="1"/>
    </xf>
    <xf numFmtId="0" fontId="0" fillId="9" borderId="146" xfId="0" applyFill="1" applyBorder="1" applyAlignment="1">
      <alignment horizontal="center" vertical="center" shrinkToFit="1"/>
    </xf>
    <xf numFmtId="0" fontId="0" fillId="9" borderId="147" xfId="0" applyFill="1" applyBorder="1" applyAlignment="1">
      <alignment horizontal="center" vertical="center" shrinkToFit="1"/>
    </xf>
    <xf numFmtId="177" fontId="0" fillId="0" borderId="53" xfId="0" applyNumberFormat="1" applyBorder="1" applyAlignment="1">
      <alignment horizontal="left" vertical="center" wrapText="1"/>
    </xf>
    <xf numFmtId="177" fontId="0" fillId="0" borderId="29" xfId="0" applyNumberFormat="1" applyBorder="1" applyAlignment="1">
      <alignment horizontal="left" vertical="center" wrapText="1"/>
    </xf>
    <xf numFmtId="177" fontId="0" fillId="0" borderId="45" xfId="0" applyNumberFormat="1" applyBorder="1" applyAlignment="1">
      <alignment horizontal="left" vertical="center" wrapText="1"/>
    </xf>
    <xf numFmtId="49" fontId="0" fillId="0" borderId="238" xfId="0" applyNumberFormat="1" applyBorder="1" applyAlignment="1">
      <alignment horizontal="center" vertical="center" wrapText="1"/>
    </xf>
    <xf numFmtId="49" fontId="0" fillId="0" borderId="86" xfId="0" applyNumberFormat="1" applyBorder="1" applyAlignment="1">
      <alignment horizontal="center" vertical="center" wrapText="1"/>
    </xf>
    <xf numFmtId="194" fontId="0" fillId="0" borderId="244" xfId="0" applyNumberFormat="1" applyBorder="1" applyAlignment="1">
      <alignment horizontal="center" vertical="center" wrapText="1"/>
    </xf>
    <xf numFmtId="194" fontId="0" fillId="0" borderId="251" xfId="0" applyNumberFormat="1" applyBorder="1" applyAlignment="1">
      <alignment horizontal="center" vertical="center" wrapText="1"/>
    </xf>
    <xf numFmtId="0" fontId="0" fillId="0" borderId="244" xfId="0" applyBorder="1" applyAlignment="1">
      <alignment horizontal="center" vertical="center" wrapText="1"/>
    </xf>
    <xf numFmtId="0" fontId="0" fillId="0" borderId="221" xfId="0" applyBorder="1" applyAlignment="1">
      <alignment horizontal="left" vertical="center" wrapText="1"/>
    </xf>
    <xf numFmtId="0" fontId="0" fillId="0" borderId="243" xfId="0" applyBorder="1" applyAlignment="1">
      <alignment horizontal="left" vertical="center" wrapText="1"/>
    </xf>
    <xf numFmtId="0" fontId="0" fillId="0" borderId="220" xfId="0" applyBorder="1" applyAlignment="1">
      <alignment horizontal="left" vertical="center" wrapText="1"/>
    </xf>
    <xf numFmtId="49" fontId="0" fillId="0" borderId="10" xfId="0" applyNumberFormat="1" applyBorder="1" applyAlignment="1">
      <alignment horizontal="center" vertical="center" wrapText="1"/>
    </xf>
    <xf numFmtId="0" fontId="0" fillId="0" borderId="94" xfId="0" applyBorder="1" applyAlignment="1">
      <alignment horizontal="center" vertical="center" wrapText="1"/>
    </xf>
    <xf numFmtId="0" fontId="0" fillId="0" borderId="239" xfId="0" applyBorder="1" applyAlignment="1">
      <alignment horizontal="center" vertical="center" wrapText="1"/>
    </xf>
    <xf numFmtId="0" fontId="0" fillId="0" borderId="238" xfId="0" applyBorder="1" applyAlignment="1">
      <alignment horizontal="center" vertical="center" wrapText="1"/>
    </xf>
    <xf numFmtId="0" fontId="13" fillId="0" borderId="238"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240" xfId="0" applyBorder="1" applyAlignment="1">
      <alignment horizontal="center" vertical="center" wrapText="1"/>
    </xf>
    <xf numFmtId="0" fontId="0" fillId="0" borderId="81" xfId="0" applyBorder="1" applyAlignment="1">
      <alignment horizontal="left" vertical="center" wrapText="1" shrinkToFit="1"/>
    </xf>
    <xf numFmtId="0" fontId="0" fillId="0" borderId="26" xfId="0" applyBorder="1" applyAlignment="1">
      <alignment horizontal="left" vertical="center" wrapText="1" shrinkToFit="1"/>
    </xf>
    <xf numFmtId="0" fontId="0" fillId="0" borderId="26" xfId="0" applyBorder="1" applyAlignment="1">
      <alignment vertical="center"/>
    </xf>
    <xf numFmtId="0" fontId="0" fillId="0" borderId="42" xfId="0" applyBorder="1" applyAlignment="1">
      <alignment vertical="center"/>
    </xf>
    <xf numFmtId="177" fontId="0" fillId="0" borderId="218" xfId="0" applyNumberFormat="1" applyBorder="1" applyAlignment="1">
      <alignment horizontal="left" vertical="center" wrapText="1"/>
    </xf>
    <xf numFmtId="177" fontId="0" fillId="0" borderId="25" xfId="0" applyNumberFormat="1" applyBorder="1" applyAlignment="1">
      <alignment horizontal="left" vertical="center" wrapText="1"/>
    </xf>
    <xf numFmtId="177" fontId="0" fillId="0" borderId="27" xfId="0" applyNumberFormat="1" applyBorder="1" applyAlignment="1">
      <alignment horizontal="left" vertical="center" wrapText="1"/>
    </xf>
    <xf numFmtId="0" fontId="0" fillId="0" borderId="247" xfId="0" applyBorder="1" applyAlignment="1">
      <alignment horizontal="left" vertical="center" wrapText="1"/>
    </xf>
    <xf numFmtId="0" fontId="0" fillId="0" borderId="248" xfId="0" applyBorder="1" applyAlignment="1">
      <alignment horizontal="left" vertical="center" wrapText="1"/>
    </xf>
    <xf numFmtId="0" fontId="0" fillId="0" borderId="249" xfId="0" applyBorder="1" applyAlignment="1">
      <alignment horizontal="left" vertical="center" wrapText="1"/>
    </xf>
    <xf numFmtId="0" fontId="0" fillId="0" borderId="58" xfId="0" applyBorder="1" applyAlignment="1">
      <alignment horizontal="center" vertical="center" shrinkToFit="1"/>
    </xf>
    <xf numFmtId="0" fontId="0" fillId="0" borderId="250" xfId="0" applyBorder="1" applyAlignment="1">
      <alignment horizontal="center" vertical="center" shrinkToFit="1"/>
    </xf>
    <xf numFmtId="0" fontId="0" fillId="0" borderId="56" xfId="0" applyBorder="1" applyAlignment="1">
      <alignment horizontal="center" vertical="center"/>
    </xf>
    <xf numFmtId="0" fontId="0" fillId="0" borderId="80" xfId="0" applyBorder="1" applyAlignment="1">
      <alignment horizontal="center" vertical="center"/>
    </xf>
    <xf numFmtId="0" fontId="0" fillId="0" borderId="57" xfId="0" applyBorder="1" applyAlignment="1">
      <alignment horizontal="center" vertical="center"/>
    </xf>
    <xf numFmtId="0" fontId="0" fillId="0" borderId="231" xfId="0" applyBorder="1" applyAlignment="1">
      <alignment horizontal="center" vertical="center"/>
    </xf>
    <xf numFmtId="0" fontId="0" fillId="0" borderId="228" xfId="0" applyFill="1" applyBorder="1" applyAlignment="1" applyProtection="1">
      <alignment horizontal="left" vertical="center" wrapText="1" shrinkToFit="1"/>
      <protection locked="0"/>
    </xf>
    <xf numFmtId="0" fontId="0" fillId="0" borderId="229" xfId="0" applyFill="1" applyBorder="1" applyAlignment="1" applyProtection="1">
      <alignment horizontal="left" vertical="center" wrapText="1" shrinkToFit="1"/>
      <protection locked="0"/>
    </xf>
    <xf numFmtId="0" fontId="0" fillId="0" borderId="229" xfId="0" applyFill="1" applyBorder="1" applyAlignment="1" applyProtection="1">
      <alignment horizontal="left" vertical="center" wrapText="1"/>
      <protection locked="0"/>
    </xf>
    <xf numFmtId="0" fontId="0" fillId="0" borderId="229" xfId="0" applyFill="1" applyBorder="1" applyAlignment="1" applyProtection="1">
      <alignment vertical="center"/>
      <protection locked="0"/>
    </xf>
    <xf numFmtId="0" fontId="0" fillId="0" borderId="230" xfId="0" applyFill="1" applyBorder="1" applyAlignment="1" applyProtection="1">
      <alignment vertical="center"/>
      <protection locked="0"/>
    </xf>
    <xf numFmtId="0" fontId="13" fillId="0" borderId="57" xfId="0" applyFont="1" applyFill="1" applyBorder="1" applyAlignment="1">
      <alignment horizontal="center" vertical="center" wrapText="1" shrinkToFit="1"/>
    </xf>
    <xf numFmtId="0" fontId="13" fillId="0" borderId="231" xfId="0" applyFont="1" applyFill="1" applyBorder="1" applyAlignment="1">
      <alignment horizontal="center" vertical="center" shrinkToFit="1"/>
    </xf>
    <xf numFmtId="0" fontId="0" fillId="0" borderId="218"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232" xfId="0" applyFill="1" applyBorder="1" applyAlignment="1" applyProtection="1">
      <alignment horizontal="left" vertical="center" wrapText="1"/>
      <protection locked="0"/>
    </xf>
    <xf numFmtId="0" fontId="0" fillId="0" borderId="233" xfId="0" applyFill="1" applyBorder="1" applyAlignment="1">
      <alignment horizontal="center" vertical="center" shrinkToFit="1"/>
    </xf>
    <xf numFmtId="0" fontId="0" fillId="0" borderId="234" xfId="0" applyFill="1" applyBorder="1" applyAlignment="1">
      <alignment horizontal="center" vertical="center" shrinkToFit="1"/>
    </xf>
    <xf numFmtId="0" fontId="0" fillId="0" borderId="235" xfId="0" applyFill="1" applyBorder="1" applyAlignment="1" applyProtection="1">
      <alignment horizontal="left" vertical="center" wrapText="1"/>
      <protection locked="0"/>
    </xf>
    <xf numFmtId="0" fontId="0" fillId="0" borderId="236" xfId="0" applyFill="1" applyBorder="1" applyAlignment="1" applyProtection="1">
      <alignment horizontal="left" vertical="center" wrapText="1"/>
      <protection locked="0"/>
    </xf>
    <xf numFmtId="0" fontId="0" fillId="0" borderId="237" xfId="0" applyFill="1" applyBorder="1" applyAlignment="1" applyProtection="1">
      <alignment horizontal="left" vertical="center" wrapText="1"/>
      <protection locked="0"/>
    </xf>
    <xf numFmtId="0" fontId="15" fillId="0" borderId="0" xfId="0" applyFont="1" applyAlignment="1">
      <alignment vertical="center" shrinkToFit="1"/>
    </xf>
    <xf numFmtId="0" fontId="13" fillId="0" borderId="0" xfId="0" applyFont="1" applyAlignment="1">
      <alignment vertical="center"/>
    </xf>
    <xf numFmtId="0" fontId="13" fillId="0" borderId="148" xfId="0" applyFont="1" applyBorder="1" applyAlignment="1">
      <alignment horizontal="left" vertical="center" wrapText="1"/>
    </xf>
    <xf numFmtId="0" fontId="13" fillId="0" borderId="146" xfId="0" applyFont="1" applyBorder="1" applyAlignment="1">
      <alignment horizontal="left" vertical="center" wrapText="1"/>
    </xf>
    <xf numFmtId="0" fontId="13" fillId="0" borderId="147" xfId="0" applyFont="1" applyBorder="1" applyAlignment="1">
      <alignment horizontal="left" vertical="center" wrapText="1"/>
    </xf>
    <xf numFmtId="0" fontId="0" fillId="0" borderId="252" xfId="0" applyBorder="1" applyAlignment="1">
      <alignment horizontal="center" vertical="center" wrapText="1"/>
    </xf>
    <xf numFmtId="0" fontId="0" fillId="0" borderId="253" xfId="0" applyBorder="1" applyAlignment="1">
      <alignment horizontal="center" vertical="center" wrapText="1"/>
    </xf>
    <xf numFmtId="0" fontId="1" fillId="0" borderId="111"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65" xfId="0" applyBorder="1" applyAlignment="1">
      <alignment horizontal="center" vertical="center"/>
    </xf>
    <xf numFmtId="0" fontId="0" fillId="2" borderId="6" xfId="0" applyFill="1" applyBorder="1" applyAlignment="1">
      <alignment vertical="center"/>
    </xf>
    <xf numFmtId="0" fontId="0" fillId="2" borderId="81" xfId="0" applyFill="1" applyBorder="1" applyAlignment="1">
      <alignment horizontal="center" vertical="center"/>
    </xf>
    <xf numFmtId="0" fontId="0" fillId="2" borderId="80" xfId="0" applyFill="1" applyBorder="1" applyAlignment="1">
      <alignment horizontal="center" vertical="center"/>
    </xf>
    <xf numFmtId="189" fontId="0" fillId="2" borderId="218" xfId="0" applyNumberFormat="1" applyFill="1" applyBorder="1" applyAlignment="1">
      <alignment horizontal="center" vertical="center"/>
    </xf>
    <xf numFmtId="189" fontId="0" fillId="2" borderId="231" xfId="0" applyNumberFormat="1" applyFill="1" applyBorder="1" applyAlignment="1">
      <alignment horizontal="center" vertical="center"/>
    </xf>
    <xf numFmtId="0" fontId="0" fillId="2" borderId="176" xfId="0" applyFill="1" applyBorder="1" applyAlignment="1">
      <alignment horizontal="center" vertical="center" wrapText="1"/>
    </xf>
    <xf numFmtId="0" fontId="0" fillId="2" borderId="245" xfId="0" applyFill="1" applyBorder="1" applyAlignment="1">
      <alignment horizontal="center" vertical="center" wrapText="1"/>
    </xf>
    <xf numFmtId="0" fontId="0" fillId="2" borderId="6" xfId="0" applyFill="1" applyBorder="1" applyAlignment="1">
      <alignment vertical="center" wrapText="1"/>
    </xf>
    <xf numFmtId="0" fontId="0" fillId="2" borderId="81" xfId="0" applyFill="1" applyBorder="1" applyAlignment="1">
      <alignment horizontal="right" vertical="center"/>
    </xf>
    <xf numFmtId="0" fontId="0" fillId="2" borderId="26" xfId="0" applyFill="1" applyBorder="1" applyAlignment="1">
      <alignment horizontal="right" vertical="center"/>
    </xf>
    <xf numFmtId="0" fontId="0" fillId="2" borderId="218" xfId="0" applyFill="1" applyBorder="1" applyAlignment="1">
      <alignment horizontal="center" vertical="center"/>
    </xf>
    <xf numFmtId="0" fontId="0" fillId="2" borderId="231"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left" vertical="center"/>
    </xf>
    <xf numFmtId="0" fontId="0" fillId="2" borderId="176" xfId="0" applyFill="1" applyBorder="1" applyAlignment="1">
      <alignment horizontal="center" vertical="center"/>
    </xf>
    <xf numFmtId="0" fontId="0" fillId="2" borderId="29" xfId="0" applyFill="1" applyBorder="1" applyAlignment="1">
      <alignment horizontal="center" vertical="center"/>
    </xf>
    <xf numFmtId="0" fontId="0" fillId="2" borderId="45" xfId="0" applyFill="1" applyBorder="1" applyAlignment="1">
      <alignment horizontal="center" vertical="center"/>
    </xf>
    <xf numFmtId="0" fontId="0" fillId="0" borderId="6" xfId="0" applyBorder="1" applyAlignment="1">
      <alignment vertical="center" wrapText="1"/>
    </xf>
    <xf numFmtId="0" fontId="0" fillId="0" borderId="6" xfId="0" applyBorder="1" applyAlignment="1">
      <alignment vertical="center"/>
    </xf>
    <xf numFmtId="0" fontId="1" fillId="0" borderId="192" xfId="0" applyFont="1" applyBorder="1" applyAlignment="1">
      <alignment horizontal="center" vertical="center"/>
    </xf>
    <xf numFmtId="0" fontId="1" fillId="0" borderId="254" xfId="0" applyFont="1" applyBorder="1" applyAlignment="1">
      <alignment horizontal="center" vertical="center"/>
    </xf>
    <xf numFmtId="0" fontId="0" fillId="2" borderId="72" xfId="0" applyFill="1" applyBorder="1" applyAlignment="1">
      <alignment horizontal="center" vertical="center"/>
    </xf>
    <xf numFmtId="0" fontId="0" fillId="2" borderId="43" xfId="0" applyFill="1" applyBorder="1" applyAlignment="1">
      <alignment horizontal="center" vertical="center"/>
    </xf>
    <xf numFmtId="0" fontId="0" fillId="2" borderId="55" xfId="0" applyFill="1" applyBorder="1" applyAlignment="1">
      <alignment horizontal="center" vertical="center"/>
    </xf>
    <xf numFmtId="0" fontId="0" fillId="0" borderId="43" xfId="0" applyBorder="1" applyAlignment="1">
      <alignment horizontal="center" vertical="center"/>
    </xf>
    <xf numFmtId="0" fontId="0" fillId="0" borderId="218" xfId="0" applyBorder="1" applyAlignment="1">
      <alignment horizontal="center" vertical="center" shrinkToFit="1"/>
    </xf>
    <xf numFmtId="0" fontId="0" fillId="0" borderId="231" xfId="0" applyBorder="1" applyAlignment="1">
      <alignment horizontal="center" vertical="center" shrinkToFit="1"/>
    </xf>
    <xf numFmtId="0" fontId="0" fillId="2" borderId="41" xfId="0" applyFill="1" applyBorder="1" applyAlignment="1">
      <alignment horizontal="left" vertical="center" wrapText="1"/>
    </xf>
    <xf numFmtId="0" fontId="0" fillId="2" borderId="88" xfId="0" applyFill="1" applyBorder="1" applyAlignment="1">
      <alignment horizontal="left" vertical="center" wrapText="1"/>
    </xf>
    <xf numFmtId="0" fontId="0" fillId="2" borderId="69" xfId="0" applyFill="1" applyBorder="1" applyAlignment="1">
      <alignment horizontal="left" vertical="center" wrapText="1"/>
    </xf>
    <xf numFmtId="193" fontId="0" fillId="2" borderId="38" xfId="0" applyNumberFormat="1" applyFill="1" applyBorder="1" applyAlignment="1">
      <alignment horizontal="left" vertical="center" wrapText="1"/>
    </xf>
    <xf numFmtId="193" fontId="0" fillId="2" borderId="11" xfId="0" applyNumberFormat="1" applyFill="1" applyBorder="1" applyAlignment="1">
      <alignment horizontal="left" vertical="center" wrapText="1"/>
    </xf>
    <xf numFmtId="193" fontId="0" fillId="2" borderId="28" xfId="0" applyNumberFormat="1" applyFill="1" applyBorder="1" applyAlignment="1">
      <alignment horizontal="left" vertical="center" wrapText="1"/>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40" xfId="0" applyFill="1" applyBorder="1" applyAlignment="1">
      <alignment horizontal="left" vertical="center" wrapText="1"/>
    </xf>
    <xf numFmtId="177" fontId="0" fillId="2" borderId="53" xfId="0" applyNumberFormat="1" applyFill="1" applyBorder="1" applyAlignment="1">
      <alignment horizontal="left" vertical="center" wrapText="1"/>
    </xf>
    <xf numFmtId="177" fontId="0" fillId="2" borderId="29" xfId="0" applyNumberFormat="1" applyFill="1" applyBorder="1" applyAlignment="1">
      <alignment horizontal="left" vertical="center" wrapText="1"/>
    </xf>
    <xf numFmtId="177" fontId="0" fillId="2" borderId="45" xfId="0" applyNumberFormat="1" applyFill="1" applyBorder="1" applyAlignment="1">
      <alignment horizontal="left" vertical="center" wrapText="1"/>
    </xf>
    <xf numFmtId="0" fontId="8" fillId="0" borderId="26" xfId="0" applyFont="1" applyFill="1" applyBorder="1" applyAlignment="1">
      <alignment horizontal="left" vertical="center"/>
    </xf>
    <xf numFmtId="0" fontId="8" fillId="0" borderId="42" xfId="0" applyFont="1" applyFill="1" applyBorder="1" applyAlignment="1">
      <alignment horizontal="left" vertical="center"/>
    </xf>
    <xf numFmtId="0" fontId="8" fillId="0" borderId="25" xfId="0" applyFont="1" applyFill="1" applyBorder="1" applyAlignment="1">
      <alignment horizontal="left" vertical="center"/>
    </xf>
    <xf numFmtId="0" fontId="8" fillId="0" borderId="27" xfId="0" applyFont="1" applyFill="1" applyBorder="1" applyAlignment="1">
      <alignment horizontal="left" vertical="center"/>
    </xf>
    <xf numFmtId="0" fontId="8" fillId="0" borderId="29" xfId="0" applyFont="1" applyFill="1" applyBorder="1" applyAlignment="1">
      <alignment horizontal="left" vertical="center"/>
    </xf>
    <xf numFmtId="0" fontId="8" fillId="0" borderId="45" xfId="0" applyFont="1" applyFill="1" applyBorder="1" applyAlignment="1">
      <alignment horizontal="left" vertical="center"/>
    </xf>
    <xf numFmtId="0" fontId="0" fillId="0" borderId="26" xfId="0" applyBorder="1" applyAlignment="1">
      <alignment horizontal="right" vertical="center" shrinkToFit="1"/>
    </xf>
    <xf numFmtId="0" fontId="0" fillId="0" borderId="55" xfId="0" applyBorder="1" applyAlignment="1">
      <alignment horizontal="center" vertical="center"/>
    </xf>
    <xf numFmtId="0" fontId="0" fillId="0" borderId="55" xfId="0" applyBorder="1" applyAlignment="1">
      <alignment horizontal="right" vertical="center"/>
    </xf>
    <xf numFmtId="0" fontId="0" fillId="0" borderId="43" xfId="0" applyBorder="1" applyAlignment="1">
      <alignment horizontal="right" vertical="center"/>
    </xf>
    <xf numFmtId="0" fontId="0" fillId="0" borderId="176" xfId="0" applyBorder="1" applyAlignment="1">
      <alignment horizontal="center" vertical="center" wrapText="1"/>
    </xf>
    <xf numFmtId="0" fontId="0" fillId="0" borderId="245" xfId="0" applyBorder="1" applyAlignment="1">
      <alignment horizontal="center" vertical="center" wrapText="1"/>
    </xf>
    <xf numFmtId="0" fontId="0" fillId="0" borderId="26" xfId="0" applyBorder="1" applyAlignment="1">
      <alignment horizontal="left" vertical="center" shrinkToFit="1"/>
    </xf>
    <xf numFmtId="0" fontId="0" fillId="0" borderId="42" xfId="0" applyBorder="1" applyAlignment="1">
      <alignment horizontal="left" vertical="center" shrinkToFit="1"/>
    </xf>
    <xf numFmtId="0" fontId="8" fillId="0" borderId="25" xfId="0" applyFont="1" applyBorder="1" applyAlignment="1">
      <alignment horizontal="left" vertical="center"/>
    </xf>
    <xf numFmtId="0" fontId="8" fillId="0" borderId="27" xfId="0" applyFont="1" applyBorder="1" applyAlignment="1">
      <alignment horizontal="left"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26" xfId="0" applyBorder="1" applyAlignment="1">
      <alignment horizontal="center" vertical="center"/>
    </xf>
    <xf numFmtId="189" fontId="0" fillId="0" borderId="25" xfId="0" applyNumberFormat="1" applyBorder="1" applyAlignment="1">
      <alignment horizontal="center" vertical="center" shrinkToFit="1"/>
    </xf>
    <xf numFmtId="0" fontId="0" fillId="0" borderId="29" xfId="0" applyBorder="1" applyAlignment="1">
      <alignment horizontal="center" vertical="center" wrapText="1"/>
    </xf>
    <xf numFmtId="0" fontId="0" fillId="0" borderId="81" xfId="0" applyBorder="1" applyAlignment="1">
      <alignment horizontal="center" vertical="center"/>
    </xf>
    <xf numFmtId="189" fontId="0" fillId="0" borderId="218" xfId="0" applyNumberFormat="1" applyBorder="1" applyAlignment="1">
      <alignment horizontal="center" vertical="center" shrinkToFit="1"/>
    </xf>
    <xf numFmtId="189" fontId="0" fillId="0" borderId="231" xfId="0" applyNumberFormat="1" applyBorder="1" applyAlignment="1">
      <alignment horizontal="center" vertical="center" shrinkToFit="1"/>
    </xf>
    <xf numFmtId="0" fontId="0" fillId="0" borderId="36" xfId="0" applyBorder="1" applyAlignment="1">
      <alignment horizontal="center" vertical="center"/>
    </xf>
    <xf numFmtId="181" fontId="0" fillId="0" borderId="81" xfId="0" applyNumberFormat="1" applyBorder="1" applyAlignment="1">
      <alignment horizontal="center" vertical="center"/>
    </xf>
    <xf numFmtId="181" fontId="0" fillId="0" borderId="26" xfId="0" applyNumberFormat="1" applyBorder="1" applyAlignment="1">
      <alignment horizontal="center" vertical="center"/>
    </xf>
    <xf numFmtId="0" fontId="1" fillId="2" borderId="72"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192" xfId="0" applyFont="1" applyFill="1" applyBorder="1" applyAlignment="1">
      <alignment horizontal="center" vertical="center"/>
    </xf>
    <xf numFmtId="0" fontId="1" fillId="2" borderId="254" xfId="0" applyFont="1" applyFill="1" applyBorder="1" applyAlignment="1">
      <alignment horizontal="center" vertical="center"/>
    </xf>
    <xf numFmtId="0" fontId="0" fillId="0" borderId="25" xfId="0" applyBorder="1" applyAlignment="1">
      <alignment horizontal="center" vertical="center" shrinkToFit="1"/>
    </xf>
    <xf numFmtId="0" fontId="0" fillId="0" borderId="27" xfId="0" applyBorder="1" applyAlignment="1">
      <alignment horizontal="center" vertical="center" shrinkToFit="1"/>
    </xf>
    <xf numFmtId="0" fontId="0" fillId="0" borderId="176" xfId="0" applyBorder="1" applyAlignment="1">
      <alignment horizontal="center" vertical="center" shrinkToFit="1"/>
    </xf>
    <xf numFmtId="0" fontId="0" fillId="0" borderId="245" xfId="0" applyBorder="1" applyAlignment="1">
      <alignment horizontal="center" vertical="center" shrinkToFit="1"/>
    </xf>
    <xf numFmtId="0" fontId="0" fillId="0" borderId="29" xfId="0" applyBorder="1" applyAlignment="1">
      <alignment horizontal="center" vertical="center" shrinkToFit="1"/>
    </xf>
    <xf numFmtId="0" fontId="0" fillId="0" borderId="45" xfId="0" applyBorder="1" applyAlignment="1">
      <alignment horizontal="center" vertical="center" shrinkToFit="1"/>
    </xf>
    <xf numFmtId="0" fontId="1" fillId="0" borderId="72" xfId="0" applyFont="1" applyBorder="1" applyAlignment="1">
      <alignment horizontal="center" vertical="center"/>
    </xf>
    <xf numFmtId="0" fontId="1" fillId="0" borderId="36" xfId="0" applyFont="1" applyBorder="1" applyAlignment="1">
      <alignment horizontal="center" vertical="center"/>
    </xf>
    <xf numFmtId="0" fontId="0" fillId="2" borderId="26" xfId="0" applyFill="1" applyBorder="1" applyAlignment="1">
      <alignment horizontal="left" vertical="center"/>
    </xf>
    <xf numFmtId="0" fontId="0" fillId="2" borderId="42" xfId="0" applyFill="1" applyBorder="1" applyAlignment="1">
      <alignment horizontal="left" vertical="center"/>
    </xf>
    <xf numFmtId="0" fontId="0" fillId="2" borderId="26" xfId="0" applyFill="1" applyBorder="1" applyAlignment="1">
      <alignment horizontal="center" vertical="center"/>
    </xf>
    <xf numFmtId="0" fontId="0" fillId="0" borderId="257" xfId="0" applyBorder="1" applyAlignment="1" applyProtection="1">
      <alignment horizontal="left" vertical="center" wrapText="1"/>
      <protection locked="0"/>
    </xf>
    <xf numFmtId="0" fontId="0" fillId="0" borderId="141" xfId="0" applyBorder="1" applyAlignment="1" applyProtection="1">
      <alignment horizontal="left" vertical="center" wrapText="1"/>
      <protection locked="0"/>
    </xf>
    <xf numFmtId="0" fontId="0" fillId="0" borderId="258" xfId="0" applyBorder="1" applyAlignment="1" applyProtection="1">
      <alignment horizontal="left" vertical="center" wrapText="1"/>
      <protection locked="0"/>
    </xf>
    <xf numFmtId="0" fontId="0" fillId="0" borderId="259"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85" xfId="0" applyBorder="1" applyAlignment="1" applyProtection="1">
      <alignment horizontal="left" vertical="center" wrapText="1"/>
      <protection locked="0"/>
    </xf>
    <xf numFmtId="0" fontId="0" fillId="0" borderId="260" xfId="0" applyBorder="1" applyAlignment="1" applyProtection="1">
      <alignment horizontal="left" vertical="center" wrapText="1"/>
      <protection locked="0"/>
    </xf>
    <xf numFmtId="0" fontId="0" fillId="0" borderId="261" xfId="0" applyBorder="1" applyAlignment="1" applyProtection="1">
      <alignment horizontal="left" vertical="center" wrapText="1"/>
      <protection locked="0"/>
    </xf>
    <xf numFmtId="0" fontId="0" fillId="0" borderId="262" xfId="0" applyBorder="1" applyAlignment="1" applyProtection="1">
      <alignment horizontal="left" vertical="center" wrapText="1"/>
      <protection locked="0"/>
    </xf>
    <xf numFmtId="0" fontId="0" fillId="0" borderId="43" xfId="0" applyBorder="1" applyAlignment="1">
      <alignment horizontal="left" vertical="center"/>
    </xf>
    <xf numFmtId="0" fontId="0" fillId="0" borderId="36" xfId="0" applyBorder="1" applyAlignment="1">
      <alignment horizontal="left" vertical="center"/>
    </xf>
    <xf numFmtId="0" fontId="0" fillId="0" borderId="81" xfId="0" applyBorder="1" applyAlignment="1">
      <alignment horizontal="left" vertical="center" wrapText="1"/>
    </xf>
    <xf numFmtId="0" fontId="0" fillId="0" borderId="42" xfId="0" applyBorder="1" applyAlignment="1">
      <alignment horizontal="left" vertical="center" wrapText="1"/>
    </xf>
    <xf numFmtId="0" fontId="0" fillId="0" borderId="255" xfId="0" applyBorder="1" applyAlignment="1">
      <alignment horizontal="center" vertical="center"/>
    </xf>
    <xf numFmtId="0" fontId="0" fillId="0" borderId="256" xfId="0" applyBorder="1" applyAlignment="1">
      <alignment horizontal="center" vertical="center"/>
    </xf>
    <xf numFmtId="0" fontId="0" fillId="0" borderId="0" xfId="0" applyBorder="1" applyAlignment="1">
      <alignment horizontal="left" vertical="center" shrinkToFit="1"/>
    </xf>
    <xf numFmtId="0" fontId="0" fillId="0" borderId="40" xfId="0" applyBorder="1" applyAlignment="1">
      <alignment horizontal="left" vertical="center" shrinkToFit="1"/>
    </xf>
    <xf numFmtId="0" fontId="0" fillId="0" borderId="26" xfId="0" applyBorder="1" applyAlignment="1">
      <alignment horizontal="left" vertical="center"/>
    </xf>
    <xf numFmtId="0" fontId="0" fillId="0" borderId="91" xfId="0" applyBorder="1" applyAlignment="1">
      <alignment horizontal="center" vertical="center" wrapText="1"/>
    </xf>
    <xf numFmtId="0" fontId="0" fillId="0" borderId="88" xfId="0" applyBorder="1" applyAlignment="1">
      <alignment horizontal="center" vertical="center" wrapText="1"/>
    </xf>
    <xf numFmtId="0" fontId="0" fillId="0" borderId="69" xfId="0" applyBorder="1" applyAlignment="1">
      <alignment horizontal="center" vertical="center" wrapText="1"/>
    </xf>
    <xf numFmtId="0" fontId="8" fillId="0" borderId="5" xfId="0" applyFont="1" applyBorder="1" applyAlignment="1">
      <alignment vertical="center" wrapText="1"/>
    </xf>
    <xf numFmtId="0" fontId="8" fillId="0" borderId="68" xfId="0" applyFont="1" applyBorder="1" applyAlignment="1">
      <alignment vertical="center" wrapText="1"/>
    </xf>
    <xf numFmtId="0" fontId="0" fillId="0" borderId="263" xfId="0" applyBorder="1" applyAlignment="1">
      <alignment horizontal="center" vertical="center" wrapText="1"/>
    </xf>
    <xf numFmtId="0" fontId="0" fillId="0" borderId="255" xfId="0" applyBorder="1" applyAlignment="1">
      <alignment horizontal="left" vertical="center" shrinkToFit="1"/>
    </xf>
    <xf numFmtId="0" fontId="0" fillId="0" borderId="81" xfId="0" applyBorder="1" applyAlignment="1">
      <alignment horizontal="center" vertical="center" shrinkToFit="1"/>
    </xf>
    <xf numFmtId="0" fontId="0" fillId="0" borderId="80" xfId="0" applyBorder="1" applyAlignment="1">
      <alignment horizontal="center" vertical="center" shrinkToFit="1"/>
    </xf>
    <xf numFmtId="0" fontId="0" fillId="0" borderId="55" xfId="0" applyBorder="1" applyAlignment="1">
      <alignment horizontal="left" vertical="center"/>
    </xf>
    <xf numFmtId="0" fontId="13" fillId="0" borderId="55" xfId="0" applyFont="1" applyBorder="1" applyAlignment="1">
      <alignment horizontal="left" vertical="center" wrapText="1"/>
    </xf>
    <xf numFmtId="0" fontId="13" fillId="0" borderId="73" xfId="0" applyFont="1" applyBorder="1" applyAlignment="1">
      <alignment horizontal="left" vertical="center" wrapText="1"/>
    </xf>
    <xf numFmtId="0" fontId="0" fillId="0" borderId="72" xfId="0" applyBorder="1" applyAlignment="1">
      <alignment horizontal="left" vertical="center"/>
    </xf>
    <xf numFmtId="0" fontId="8" fillId="0" borderId="80" xfId="0" applyFont="1" applyBorder="1" applyAlignment="1">
      <alignment horizontal="left" vertical="center" wrapText="1"/>
    </xf>
    <xf numFmtId="0" fontId="11" fillId="0" borderId="245" xfId="0" applyFont="1" applyBorder="1" applyAlignment="1">
      <alignment horizontal="left" vertical="center" wrapText="1"/>
    </xf>
    <xf numFmtId="0" fontId="8" fillId="0" borderId="29" xfId="0" applyFont="1" applyBorder="1" applyAlignment="1">
      <alignment horizontal="left" vertical="center" wrapText="1"/>
    </xf>
    <xf numFmtId="0" fontId="8" fillId="0" borderId="245" xfId="0" applyFont="1" applyBorder="1" applyAlignment="1">
      <alignment horizontal="left" vertical="center" wrapText="1"/>
    </xf>
    <xf numFmtId="0" fontId="0" fillId="0" borderId="264" xfId="0" applyBorder="1" applyAlignment="1">
      <alignment horizontal="center" vertical="center"/>
    </xf>
    <xf numFmtId="0" fontId="0" fillId="0" borderId="265" xfId="0" applyBorder="1" applyAlignment="1">
      <alignment horizontal="center" vertical="center"/>
    </xf>
    <xf numFmtId="0" fontId="0" fillId="0" borderId="0" xfId="0" applyAlignment="1">
      <alignment horizontal="center" vertical="center"/>
    </xf>
    <xf numFmtId="0" fontId="0" fillId="0" borderId="199" xfId="0" applyBorder="1" applyAlignment="1">
      <alignment horizontal="center" vertical="center" shrinkToFit="1"/>
    </xf>
    <xf numFmtId="0" fontId="0" fillId="0" borderId="90" xfId="0" applyBorder="1" applyAlignment="1">
      <alignment horizontal="center" vertical="center" shrinkToFit="1"/>
    </xf>
    <xf numFmtId="0" fontId="0" fillId="0" borderId="266" xfId="0" applyBorder="1" applyAlignment="1">
      <alignment horizontal="center" vertical="center" wrapText="1"/>
    </xf>
    <xf numFmtId="0" fontId="0" fillId="0" borderId="188" xfId="0" applyBorder="1" applyAlignment="1">
      <alignment horizontal="center" vertical="center"/>
    </xf>
    <xf numFmtId="0" fontId="0" fillId="0" borderId="266" xfId="0" applyBorder="1" applyAlignment="1">
      <alignment horizontal="center" vertical="center" shrinkToFit="1"/>
    </xf>
    <xf numFmtId="0" fontId="0" fillId="0" borderId="188" xfId="0" applyBorder="1" applyAlignment="1">
      <alignment horizontal="center" vertical="center" shrinkToFit="1"/>
    </xf>
    <xf numFmtId="0" fontId="0" fillId="0" borderId="104" xfId="0" applyBorder="1" applyAlignment="1">
      <alignment horizontal="center" vertical="center" shrinkToFit="1"/>
    </xf>
    <xf numFmtId="0" fontId="12" fillId="0" borderId="267" xfId="0" applyFont="1" applyBorder="1" applyAlignment="1">
      <alignment horizontal="center" vertical="center" wrapText="1"/>
    </xf>
    <xf numFmtId="0" fontId="12" fillId="0" borderId="92" xfId="0" applyFont="1" applyBorder="1" applyAlignment="1">
      <alignment horizontal="center" vertical="center" wrapText="1"/>
    </xf>
    <xf numFmtId="0" fontId="8" fillId="0" borderId="199"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90" xfId="0" applyFont="1" applyBorder="1" applyAlignment="1">
      <alignment horizontal="center" vertical="center" wrapText="1"/>
    </xf>
    <xf numFmtId="0" fontId="0" fillId="0" borderId="284" xfId="0" applyBorder="1" applyAlignment="1">
      <alignment horizontal="center" vertical="center"/>
    </xf>
    <xf numFmtId="0" fontId="0" fillId="0" borderId="293" xfId="0" applyBorder="1" applyAlignment="1">
      <alignment horizontal="center" vertical="center"/>
    </xf>
    <xf numFmtId="0" fontId="0" fillId="0" borderId="266" xfId="0" applyBorder="1" applyAlignment="1">
      <alignment horizontal="center" vertical="center"/>
    </xf>
    <xf numFmtId="0" fontId="0" fillId="0" borderId="188" xfId="0" applyBorder="1">
      <alignment vertical="center"/>
    </xf>
    <xf numFmtId="0" fontId="1" fillId="0" borderId="20" xfId="0" applyFont="1" applyBorder="1" applyAlignment="1">
      <alignment horizontal="right" vertical="center" shrinkToFit="1"/>
    </xf>
    <xf numFmtId="0" fontId="1" fillId="0" borderId="270" xfId="0" applyFont="1" applyBorder="1" applyAlignment="1">
      <alignment horizontal="right" vertical="center" shrinkToFit="1"/>
    </xf>
    <xf numFmtId="0" fontId="1" fillId="0" borderId="13"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268" xfId="0" applyFont="1" applyBorder="1" applyAlignment="1" applyProtection="1">
      <alignment vertical="center" wrapText="1"/>
      <protection locked="0"/>
    </xf>
    <xf numFmtId="0" fontId="0" fillId="0" borderId="268" xfId="0" applyBorder="1" applyAlignment="1" applyProtection="1">
      <alignment vertical="center"/>
      <protection locked="0"/>
    </xf>
    <xf numFmtId="0" fontId="1" fillId="0" borderId="271" xfId="0" applyFont="1" applyBorder="1" applyAlignment="1" applyProtection="1">
      <alignment vertical="center" wrapText="1"/>
      <protection locked="0"/>
    </xf>
    <xf numFmtId="0" fontId="1" fillId="0" borderId="13" xfId="0" applyFont="1" applyBorder="1" applyAlignment="1">
      <alignment vertical="center" wrapText="1"/>
    </xf>
    <xf numFmtId="0" fontId="1" fillId="0" borderId="268" xfId="0" applyFont="1" applyBorder="1" applyAlignment="1">
      <alignment vertical="center" wrapText="1"/>
    </xf>
    <xf numFmtId="0" fontId="1" fillId="0" borderId="13"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268" xfId="0" applyFont="1" applyBorder="1" applyAlignment="1" applyProtection="1">
      <alignment horizontal="left" vertical="center" wrapText="1"/>
      <protection locked="0"/>
    </xf>
    <xf numFmtId="0" fontId="1" fillId="0" borderId="178" xfId="0" applyFont="1" applyBorder="1" applyAlignment="1" applyProtection="1">
      <alignment vertical="center" wrapText="1"/>
      <protection locked="0"/>
    </xf>
    <xf numFmtId="0" fontId="1" fillId="0" borderId="261" xfId="0" applyFont="1" applyBorder="1" applyAlignment="1" applyProtection="1">
      <alignment vertical="center" wrapText="1"/>
      <protection locked="0"/>
    </xf>
    <xf numFmtId="0" fontId="1" fillId="0" borderId="273" xfId="0" applyFont="1" applyBorder="1" applyAlignment="1" applyProtection="1">
      <alignment vertical="center" wrapText="1"/>
      <protection locked="0"/>
    </xf>
    <xf numFmtId="0" fontId="0" fillId="0" borderId="13" xfId="0" applyFont="1" applyBorder="1" applyAlignment="1" applyProtection="1">
      <alignment horizontal="left" vertical="center" wrapText="1"/>
      <protection locked="0"/>
    </xf>
    <xf numFmtId="0" fontId="0" fillId="0" borderId="13" xfId="0" applyFont="1" applyBorder="1" applyAlignment="1" applyProtection="1">
      <alignment vertical="center" wrapText="1"/>
      <protection locked="0"/>
    </xf>
    <xf numFmtId="0" fontId="1" fillId="0" borderId="280" xfId="0" applyFont="1" applyBorder="1" applyAlignment="1" applyProtection="1">
      <alignment vertical="center" wrapText="1"/>
      <protection locked="0"/>
    </xf>
    <xf numFmtId="0" fontId="1" fillId="0" borderId="281" xfId="0" applyFont="1" applyBorder="1" applyAlignment="1" applyProtection="1">
      <alignment vertical="center" wrapText="1"/>
      <protection locked="0"/>
    </xf>
    <xf numFmtId="0" fontId="1" fillId="0" borderId="272" xfId="0" applyFont="1" applyBorder="1" applyAlignment="1" applyProtection="1">
      <alignment vertical="center" wrapText="1"/>
      <protection locked="0"/>
    </xf>
    <xf numFmtId="0" fontId="1" fillId="0" borderId="260" xfId="0" applyFont="1" applyBorder="1" applyAlignment="1" applyProtection="1">
      <alignment vertical="center" wrapText="1"/>
      <protection locked="0"/>
    </xf>
    <xf numFmtId="0" fontId="0" fillId="0" borderId="190" xfId="0" applyBorder="1" applyAlignment="1">
      <alignment horizontal="center" vertical="center"/>
    </xf>
    <xf numFmtId="0" fontId="0" fillId="0" borderId="11" xfId="0" applyBorder="1" applyAlignment="1">
      <alignment horizontal="center" vertical="center"/>
    </xf>
    <xf numFmtId="0" fontId="0" fillId="0" borderId="62" xfId="0" applyBorder="1" applyAlignment="1">
      <alignment horizontal="center" vertical="center"/>
    </xf>
    <xf numFmtId="0" fontId="0" fillId="0" borderId="41" xfId="0" applyBorder="1" applyAlignment="1">
      <alignment vertical="center" wrapText="1"/>
    </xf>
    <xf numFmtId="0" fontId="0" fillId="0" borderId="69" xfId="0" applyBorder="1" applyAlignment="1">
      <alignment vertical="center" wrapText="1"/>
    </xf>
    <xf numFmtId="0" fontId="0" fillId="0" borderId="59" xfId="0" applyBorder="1" applyAlignment="1">
      <alignment vertical="center" wrapText="1"/>
    </xf>
    <xf numFmtId="0" fontId="0" fillId="0" borderId="254" xfId="0" applyBorder="1" applyAlignment="1">
      <alignment vertical="center" wrapText="1"/>
    </xf>
    <xf numFmtId="0" fontId="0" fillId="0" borderId="54" xfId="0" applyBorder="1" applyAlignment="1">
      <alignment horizontal="center" vertical="center" wrapText="1"/>
    </xf>
    <xf numFmtId="0" fontId="0" fillId="0" borderId="275" xfId="0" applyBorder="1" applyAlignment="1">
      <alignment horizontal="center" vertical="center" wrapText="1"/>
    </xf>
    <xf numFmtId="0" fontId="0" fillId="0" borderId="276" xfId="0" applyBorder="1" applyAlignment="1">
      <alignment horizontal="center" vertical="center" wrapText="1" shrinkToFit="1"/>
    </xf>
    <xf numFmtId="0" fontId="0" fillId="0" borderId="277" xfId="0" applyBorder="1" applyAlignment="1">
      <alignment horizontal="center" vertical="center" wrapText="1" shrinkToFit="1"/>
    </xf>
    <xf numFmtId="0" fontId="0" fillId="0" borderId="59" xfId="0" applyBorder="1" applyAlignment="1">
      <alignment horizontal="center" vertical="center" wrapText="1"/>
    </xf>
    <xf numFmtId="0" fontId="0" fillId="0" borderId="20" xfId="0" applyBorder="1" applyAlignment="1">
      <alignment horizontal="center" vertical="center" wrapText="1"/>
    </xf>
    <xf numFmtId="0" fontId="0" fillId="0" borderId="254" xfId="0" applyBorder="1" applyAlignment="1">
      <alignment horizontal="center" vertical="center" wrapText="1"/>
    </xf>
    <xf numFmtId="0" fontId="0" fillId="5" borderId="278" xfId="0" applyFill="1" applyBorder="1" applyAlignment="1">
      <alignment horizontal="right" vertical="center"/>
    </xf>
    <xf numFmtId="0" fontId="0" fillId="5" borderId="10" xfId="0" applyFill="1" applyBorder="1" applyAlignment="1">
      <alignment horizontal="right" vertical="center"/>
    </xf>
    <xf numFmtId="0" fontId="0" fillId="3" borderId="279" xfId="0" applyFill="1" applyBorder="1" applyAlignment="1">
      <alignment horizontal="right" vertical="center"/>
    </xf>
    <xf numFmtId="0" fontId="0" fillId="3" borderId="135" xfId="0" applyFill="1" applyBorder="1" applyAlignment="1">
      <alignment horizontal="right" vertical="center"/>
    </xf>
    <xf numFmtId="0" fontId="1" fillId="0" borderId="178" xfId="0" applyFont="1" applyBorder="1" applyAlignment="1" applyProtection="1">
      <alignment horizontal="left" vertical="center" wrapText="1"/>
      <protection locked="0"/>
    </xf>
    <xf numFmtId="0" fontId="1" fillId="0" borderId="261" xfId="0" applyFont="1" applyBorder="1" applyAlignment="1" applyProtection="1">
      <alignment horizontal="left" vertical="center" wrapText="1"/>
      <protection locked="0"/>
    </xf>
    <xf numFmtId="0" fontId="1" fillId="0" borderId="273" xfId="0" applyFont="1" applyBorder="1" applyAlignment="1" applyProtection="1">
      <alignment horizontal="left" vertical="center" wrapText="1"/>
      <protection locked="0"/>
    </xf>
    <xf numFmtId="0" fontId="0" fillId="0" borderId="273" xfId="0" applyBorder="1" applyAlignment="1" applyProtection="1">
      <alignment vertical="center"/>
      <protection locked="0"/>
    </xf>
    <xf numFmtId="0" fontId="1" fillId="0" borderId="203" xfId="0" applyFont="1" applyBorder="1" applyAlignment="1">
      <alignment vertical="center" wrapText="1"/>
    </xf>
    <xf numFmtId="0" fontId="1" fillId="0" borderId="274" xfId="0" applyFont="1" applyBorder="1" applyAlignment="1">
      <alignment vertical="center" wrapText="1"/>
    </xf>
    <xf numFmtId="0" fontId="0" fillId="0" borderId="44" xfId="0" applyBorder="1" applyAlignment="1">
      <alignment horizontal="center" vertical="center" textRotation="255"/>
    </xf>
    <xf numFmtId="0" fontId="0" fillId="0" borderId="8" xfId="0" applyBorder="1" applyAlignment="1">
      <alignment horizontal="center" vertical="center" textRotation="255"/>
    </xf>
    <xf numFmtId="0" fontId="0" fillId="0" borderId="139" xfId="0" applyBorder="1" applyAlignment="1">
      <alignment horizontal="center" vertical="center" textRotation="255"/>
    </xf>
    <xf numFmtId="0" fontId="0" fillId="0" borderId="54" xfId="0" applyBorder="1" applyAlignment="1">
      <alignment horizontal="center" vertical="center"/>
    </xf>
    <xf numFmtId="0" fontId="0" fillId="0" borderId="4" xfId="0" applyBorder="1" applyAlignment="1">
      <alignment vertical="center"/>
    </xf>
    <xf numFmtId="0" fontId="0" fillId="0" borderId="111" xfId="0" applyBorder="1" applyAlignment="1">
      <alignment vertical="center"/>
    </xf>
    <xf numFmtId="0" fontId="0" fillId="0" borderId="18" xfId="0" applyBorder="1" applyAlignment="1">
      <alignment vertical="center" shrinkToFit="1"/>
    </xf>
    <xf numFmtId="0" fontId="0" fillId="0" borderId="18" xfId="0" applyBorder="1" applyAlignment="1">
      <alignment vertical="center"/>
    </xf>
    <xf numFmtId="0" fontId="0" fillId="0" borderId="0" xfId="0" applyBorder="1" applyAlignment="1">
      <alignment vertical="center" shrinkToFit="1"/>
    </xf>
    <xf numFmtId="0" fontId="0" fillId="0" borderId="0" xfId="0" applyAlignment="1">
      <alignment vertical="center"/>
    </xf>
    <xf numFmtId="0" fontId="0" fillId="0" borderId="2" xfId="0" applyBorder="1" applyAlignment="1">
      <alignment vertical="center" shrinkToFit="1"/>
    </xf>
    <xf numFmtId="0" fontId="0" fillId="0" borderId="2" xfId="0" applyBorder="1" applyAlignment="1">
      <alignment vertical="center"/>
    </xf>
    <xf numFmtId="0" fontId="0" fillId="0" borderId="68" xfId="0" applyBorder="1" applyAlignment="1">
      <alignment vertical="center" wrapText="1"/>
    </xf>
    <xf numFmtId="0" fontId="8" fillId="0" borderId="282" xfId="0" applyFont="1" applyBorder="1" applyAlignment="1" applyProtection="1">
      <alignment horizontal="left" vertical="center" wrapText="1"/>
      <protection locked="0"/>
    </xf>
    <xf numFmtId="0" fontId="8" fillId="0" borderId="204" xfId="0" applyFont="1" applyBorder="1" applyAlignment="1" applyProtection="1">
      <alignment horizontal="left" vertical="center" wrapText="1"/>
      <protection locked="0"/>
    </xf>
    <xf numFmtId="0" fontId="8" fillId="0" borderId="283" xfId="0" applyFont="1" applyBorder="1" applyAlignment="1" applyProtection="1">
      <alignment horizontal="left" vertical="center" wrapText="1"/>
      <protection locked="0"/>
    </xf>
    <xf numFmtId="0" fontId="0" fillId="0" borderId="0" xfId="0" applyBorder="1" applyAlignment="1" applyProtection="1">
      <alignment vertical="center"/>
      <protection locked="0"/>
    </xf>
    <xf numFmtId="0" fontId="0" fillId="0" borderId="269"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1" fillId="0" borderId="269" xfId="0" applyFont="1" applyBorder="1" applyAlignment="1" applyProtection="1">
      <alignment vertical="center" wrapText="1"/>
      <protection locked="0"/>
    </xf>
    <xf numFmtId="0" fontId="0" fillId="0" borderId="11" xfId="0" applyBorder="1" applyAlignment="1">
      <alignment vertical="center"/>
    </xf>
    <xf numFmtId="0" fontId="0" fillId="0" borderId="62" xfId="0" applyBorder="1" applyAlignment="1">
      <alignment vertical="center"/>
    </xf>
    <xf numFmtId="0" fontId="13" fillId="0" borderId="282" xfId="0" applyFont="1" applyBorder="1" applyAlignment="1" applyProtection="1">
      <alignment horizontal="left" vertical="top" wrapText="1"/>
      <protection locked="0"/>
    </xf>
    <xf numFmtId="0" fontId="13" fillId="0" borderId="204" xfId="0" applyFont="1" applyBorder="1" applyAlignment="1" applyProtection="1">
      <alignment horizontal="left" vertical="top" wrapText="1"/>
      <protection locked="0"/>
    </xf>
    <xf numFmtId="0" fontId="13" fillId="0" borderId="283" xfId="0" applyFont="1" applyBorder="1" applyAlignment="1" applyProtection="1">
      <alignment horizontal="left" vertical="top" wrapText="1"/>
      <protection locked="0"/>
    </xf>
    <xf numFmtId="0" fontId="1" fillId="0" borderId="11" xfId="0" applyFont="1" applyBorder="1" applyAlignment="1">
      <alignment horizontal="left" vertical="center" wrapText="1"/>
    </xf>
    <xf numFmtId="0" fontId="1" fillId="0" borderId="28" xfId="0" applyFont="1" applyBorder="1" applyAlignment="1">
      <alignment horizontal="left" vertical="center" wrapText="1"/>
    </xf>
    <xf numFmtId="0" fontId="0" fillId="14" borderId="72" xfId="0" applyFill="1" applyBorder="1" applyAlignment="1">
      <alignment horizontal="right" vertical="center" wrapText="1"/>
    </xf>
    <xf numFmtId="0" fontId="0" fillId="14" borderId="43" xfId="0" applyFill="1" applyBorder="1" applyAlignment="1">
      <alignment horizontal="right" vertical="center" wrapText="1"/>
    </xf>
    <xf numFmtId="0" fontId="11" fillId="0" borderId="55" xfId="0" applyFont="1" applyBorder="1" applyAlignment="1">
      <alignment horizontal="center" vertical="center" wrapText="1"/>
    </xf>
    <xf numFmtId="0" fontId="11" fillId="0" borderId="73" xfId="0" applyFont="1" applyBorder="1" applyAlignment="1">
      <alignment horizontal="center" vertical="center" wrapText="1"/>
    </xf>
    <xf numFmtId="0" fontId="0" fillId="10" borderId="269" xfId="0" applyFont="1" applyFill="1" applyBorder="1" applyAlignment="1" applyProtection="1">
      <alignment vertical="center" wrapText="1"/>
      <protection locked="0"/>
    </xf>
    <xf numFmtId="0" fontId="0" fillId="10" borderId="268" xfId="0" applyFill="1" applyBorder="1" applyAlignment="1" applyProtection="1">
      <alignment vertical="center"/>
      <protection locked="0"/>
    </xf>
    <xf numFmtId="0" fontId="13" fillId="10" borderId="0" xfId="0" applyFont="1" applyFill="1" applyBorder="1" applyAlignment="1" applyProtection="1">
      <alignment vertical="center" wrapText="1"/>
      <protection locked="0"/>
    </xf>
    <xf numFmtId="0" fontId="13" fillId="10" borderId="0" xfId="0" applyFont="1" applyFill="1" applyBorder="1" applyAlignment="1" applyProtection="1">
      <alignment vertical="center"/>
      <protection locked="0"/>
    </xf>
    <xf numFmtId="0" fontId="13" fillId="10" borderId="268" xfId="0" applyFont="1" applyFill="1" applyBorder="1" applyAlignment="1" applyProtection="1">
      <alignment vertical="center"/>
      <protection locked="0"/>
    </xf>
    <xf numFmtId="0" fontId="0" fillId="0" borderId="2" xfId="0" applyBorder="1" applyAlignment="1">
      <alignment horizontal="right" vertical="center"/>
    </xf>
    <xf numFmtId="0" fontId="0" fillId="0" borderId="65" xfId="0" applyBorder="1" applyAlignment="1">
      <alignment horizontal="right" vertical="center"/>
    </xf>
    <xf numFmtId="0" fontId="0" fillId="0" borderId="20" xfId="0" applyBorder="1" applyAlignment="1">
      <alignment vertical="center" wrapText="1"/>
    </xf>
    <xf numFmtId="0" fontId="0" fillId="0" borderId="261" xfId="0" applyBorder="1" applyAlignment="1" applyProtection="1">
      <alignment vertical="center"/>
      <protection locked="0"/>
    </xf>
    <xf numFmtId="0" fontId="11" fillId="0" borderId="72"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282" xfId="0" applyBorder="1" applyAlignment="1" applyProtection="1">
      <alignment horizontal="left" vertical="center" wrapText="1"/>
      <protection locked="0"/>
    </xf>
    <xf numFmtId="0" fontId="0" fillId="0" borderId="204" xfId="0" applyBorder="1" applyAlignment="1" applyProtection="1">
      <alignment horizontal="left" vertical="center" wrapText="1"/>
      <protection locked="0"/>
    </xf>
    <xf numFmtId="0" fontId="0" fillId="0" borderId="283" xfId="0" applyBorder="1" applyAlignment="1" applyProtection="1">
      <alignment horizontal="left" vertical="center" wrapText="1"/>
      <protection locked="0"/>
    </xf>
    <xf numFmtId="0" fontId="0" fillId="0" borderId="272" xfId="0" applyBorder="1" applyAlignment="1" applyProtection="1">
      <alignment vertical="center"/>
      <protection locked="0"/>
    </xf>
    <xf numFmtId="0" fontId="0" fillId="0" borderId="281" xfId="0" applyBorder="1" applyAlignment="1" applyProtection="1">
      <alignment vertical="center"/>
      <protection locked="0"/>
    </xf>
    <xf numFmtId="0" fontId="1" fillId="14" borderId="269" xfId="0" applyFont="1" applyFill="1" applyBorder="1" applyAlignment="1" applyProtection="1">
      <alignment vertical="center" wrapText="1"/>
      <protection locked="0"/>
    </xf>
    <xf numFmtId="0" fontId="0" fillId="14" borderId="268" xfId="0" applyFill="1" applyBorder="1" applyAlignment="1" applyProtection="1">
      <alignment vertical="center"/>
      <protection locked="0"/>
    </xf>
    <xf numFmtId="0" fontId="8" fillId="10" borderId="13" xfId="0" applyFont="1" applyFill="1" applyBorder="1" applyAlignment="1" applyProtection="1">
      <alignment horizontal="left" vertical="center" wrapText="1"/>
      <protection locked="0"/>
    </xf>
    <xf numFmtId="0" fontId="8" fillId="10" borderId="0" xfId="0" applyFont="1" applyFill="1" applyBorder="1" applyAlignment="1" applyProtection="1">
      <alignment horizontal="left" vertical="center" wrapText="1"/>
      <protection locked="0"/>
    </xf>
    <xf numFmtId="0" fontId="8" fillId="10" borderId="268" xfId="0" applyFont="1" applyFill="1" applyBorder="1" applyAlignment="1" applyProtection="1">
      <alignment horizontal="left" vertical="center" wrapText="1"/>
      <protection locked="0"/>
    </xf>
    <xf numFmtId="0" fontId="1" fillId="10" borderId="269" xfId="0" applyFont="1" applyFill="1" applyBorder="1" applyAlignment="1" applyProtection="1">
      <alignment vertical="center" wrapText="1"/>
      <protection locked="0"/>
    </xf>
    <xf numFmtId="0" fontId="8" fillId="10" borderId="0" xfId="0" applyFont="1" applyFill="1" applyBorder="1" applyAlignment="1" applyProtection="1">
      <alignment vertical="center" wrapText="1"/>
      <protection locked="0"/>
    </xf>
    <xf numFmtId="0" fontId="8" fillId="10" borderId="0" xfId="0" applyFont="1" applyFill="1" applyBorder="1" applyAlignment="1" applyProtection="1">
      <alignment vertical="center"/>
      <protection locked="0"/>
    </xf>
    <xf numFmtId="0" fontId="8" fillId="10" borderId="268" xfId="0" applyFont="1" applyFill="1" applyBorder="1" applyAlignment="1" applyProtection="1">
      <alignment vertical="center"/>
      <protection locked="0"/>
    </xf>
    <xf numFmtId="0" fontId="8" fillId="14" borderId="13" xfId="0" applyFont="1" applyFill="1" applyBorder="1" applyAlignment="1" applyProtection="1">
      <alignment horizontal="left" vertical="center"/>
      <protection locked="0"/>
    </xf>
    <xf numFmtId="0" fontId="8" fillId="14" borderId="0" xfId="0" applyFont="1" applyFill="1" applyAlignment="1" applyProtection="1">
      <alignment horizontal="left" vertical="center"/>
      <protection locked="0"/>
    </xf>
    <xf numFmtId="0" fontId="8" fillId="14" borderId="268" xfId="0" applyFont="1" applyFill="1" applyBorder="1" applyAlignment="1" applyProtection="1">
      <alignment horizontal="left" vertical="center"/>
      <protection locked="0"/>
    </xf>
    <xf numFmtId="0" fontId="0" fillId="0" borderId="94" xfId="0" applyBorder="1" applyAlignment="1">
      <alignment horizontal="center" vertical="center" shrinkToFit="1"/>
    </xf>
    <xf numFmtId="0" fontId="1" fillId="0" borderId="0" xfId="0" applyFont="1" applyAlignment="1">
      <alignment horizontal="left" vertical="center"/>
    </xf>
    <xf numFmtId="0" fontId="0" fillId="0" borderId="0" xfId="0" applyBorder="1" applyAlignment="1">
      <alignment horizontal="left" vertical="center"/>
    </xf>
    <xf numFmtId="0" fontId="0" fillId="0" borderId="199" xfId="0" applyBorder="1" applyAlignment="1">
      <alignment horizontal="center" vertical="center" wrapText="1"/>
    </xf>
    <xf numFmtId="0" fontId="0" fillId="0" borderId="266" xfId="0" applyBorder="1" applyAlignment="1">
      <alignment horizontal="center" vertical="center" wrapText="1" shrinkToFit="1"/>
    </xf>
    <xf numFmtId="0" fontId="1" fillId="5" borderId="0" xfId="0" applyFont="1" applyFill="1" applyAlignment="1">
      <alignment horizontal="center" vertical="center"/>
    </xf>
    <xf numFmtId="0" fontId="2" fillId="0" borderId="297" xfId="0" applyFont="1" applyBorder="1" applyAlignment="1">
      <alignment horizontal="center" vertical="center" wrapText="1"/>
    </xf>
    <xf numFmtId="0" fontId="2" fillId="0" borderId="319" xfId="0" applyFont="1" applyBorder="1" applyAlignment="1">
      <alignment horizontal="center" vertical="center" wrapText="1"/>
    </xf>
    <xf numFmtId="0" fontId="13" fillId="0" borderId="95" xfId="0" applyFont="1" applyBorder="1" applyAlignment="1">
      <alignment horizontal="center" vertical="center" wrapText="1"/>
    </xf>
    <xf numFmtId="0" fontId="13" fillId="0" borderId="95" xfId="0" applyFont="1" applyBorder="1" applyAlignment="1">
      <alignment horizontal="center" vertical="center"/>
    </xf>
    <xf numFmtId="0" fontId="0" fillId="8" borderId="240" xfId="0" applyFill="1" applyBorder="1" applyAlignment="1">
      <alignment horizontal="center" vertical="center"/>
    </xf>
    <xf numFmtId="0" fontId="0" fillId="8" borderId="320" xfId="0" applyFill="1" applyBorder="1" applyAlignment="1">
      <alignment horizontal="center" vertical="center"/>
    </xf>
    <xf numFmtId="0" fontId="0" fillId="8" borderId="167" xfId="0" applyFill="1" applyBorder="1" applyAlignment="1">
      <alignment horizontal="center" vertical="center"/>
    </xf>
    <xf numFmtId="0" fontId="0" fillId="8" borderId="321" xfId="0" applyFill="1" applyBorder="1" applyAlignment="1">
      <alignment horizontal="center" vertical="center"/>
    </xf>
    <xf numFmtId="0" fontId="0" fillId="8" borderId="296" xfId="0" applyFill="1" applyBorder="1" applyAlignment="1">
      <alignment horizontal="center" vertical="center"/>
    </xf>
    <xf numFmtId="0" fontId="0" fillId="8" borderId="322" xfId="0" applyFill="1" applyBorder="1" applyAlignment="1">
      <alignment horizontal="center" vertical="center"/>
    </xf>
    <xf numFmtId="0" fontId="1" fillId="0" borderId="114" xfId="0" applyFont="1" applyBorder="1" applyAlignment="1" applyProtection="1">
      <alignment horizontal="center" vertical="center" shrinkToFit="1"/>
      <protection locked="0"/>
    </xf>
    <xf numFmtId="0" fontId="1" fillId="0" borderId="323" xfId="0" applyFont="1" applyBorder="1" applyAlignment="1" applyProtection="1">
      <alignment horizontal="center" vertical="center" shrinkToFit="1"/>
      <protection locked="0"/>
    </xf>
    <xf numFmtId="0" fontId="1" fillId="0" borderId="120" xfId="0" applyFont="1" applyBorder="1" applyAlignment="1" applyProtection="1">
      <alignment horizontal="center" vertical="center" shrinkToFit="1"/>
      <protection locked="0"/>
    </xf>
    <xf numFmtId="0" fontId="1" fillId="0" borderId="32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322" xfId="0" applyFont="1" applyBorder="1" applyAlignment="1" applyProtection="1">
      <alignment horizontal="center" vertical="center" shrinkToFit="1"/>
      <protection locked="0"/>
    </xf>
    <xf numFmtId="0" fontId="1" fillId="0" borderId="0" xfId="2" applyFont="1" applyFill="1" applyBorder="1" applyAlignment="1" applyProtection="1">
      <alignment horizontal="center" vertical="center" shrinkToFit="1"/>
    </xf>
    <xf numFmtId="0" fontId="1" fillId="3" borderId="288" xfId="2" applyFont="1" applyFill="1" applyBorder="1" applyAlignment="1" applyProtection="1">
      <alignment vertical="center" shrinkToFit="1"/>
    </xf>
    <xf numFmtId="0" fontId="1" fillId="3" borderId="274" xfId="2" applyFont="1" applyFill="1" applyBorder="1" applyAlignment="1" applyProtection="1">
      <alignment vertical="center" shrinkToFit="1"/>
    </xf>
    <xf numFmtId="0" fontId="1" fillId="3" borderId="344" xfId="2" applyFont="1" applyFill="1" applyBorder="1" applyAlignment="1" applyProtection="1">
      <alignment vertical="center" shrinkToFit="1"/>
    </xf>
    <xf numFmtId="0" fontId="1" fillId="3" borderId="345" xfId="2" applyFont="1" applyFill="1" applyBorder="1" applyAlignment="1" applyProtection="1">
      <alignment vertical="center" shrinkToFit="1"/>
    </xf>
    <xf numFmtId="0" fontId="1" fillId="3" borderId="298" xfId="2" applyFont="1" applyFill="1" applyBorder="1" applyAlignment="1" applyProtection="1">
      <alignment vertical="center" shrinkToFit="1"/>
    </xf>
    <xf numFmtId="0" fontId="1" fillId="3" borderId="272" xfId="2" applyFont="1" applyFill="1" applyBorder="1" applyAlignment="1" applyProtection="1">
      <alignment vertical="center" shrinkToFit="1"/>
    </xf>
    <xf numFmtId="0" fontId="6" fillId="0" borderId="0" xfId="1" applyFont="1" applyFill="1" applyAlignment="1" applyProtection="1">
      <alignment horizontal="center"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1" fillId="0" borderId="289" xfId="2" applyFont="1" applyFill="1" applyBorder="1" applyAlignment="1" applyProtection="1">
      <alignment vertical="center" shrinkToFit="1"/>
    </xf>
    <xf numFmtId="0" fontId="1" fillId="0" borderId="113" xfId="2" applyFont="1" applyFill="1" applyBorder="1" applyAlignment="1" applyProtection="1">
      <alignment vertical="center" shrinkToFit="1"/>
    </xf>
    <xf numFmtId="0" fontId="1" fillId="0" borderId="290" xfId="2" applyFont="1" applyFill="1" applyBorder="1" applyAlignment="1" applyProtection="1">
      <alignment vertical="center" shrinkToFit="1"/>
    </xf>
    <xf numFmtId="187" fontId="1" fillId="0" borderId="285" xfId="2" applyNumberFormat="1" applyFont="1" applyFill="1" applyBorder="1" applyAlignment="1" applyProtection="1">
      <alignment horizontal="center" vertical="center"/>
    </xf>
    <xf numFmtId="187" fontId="1" fillId="0" borderId="286" xfId="2" applyNumberFormat="1" applyFont="1" applyFill="1" applyBorder="1" applyAlignment="1" applyProtection="1">
      <alignment horizontal="center" vertical="center"/>
    </xf>
    <xf numFmtId="187" fontId="1" fillId="0" borderId="287" xfId="2" applyNumberFormat="1" applyFont="1" applyFill="1" applyBorder="1" applyAlignment="1" applyProtection="1">
      <alignment horizontal="center" vertical="center"/>
    </xf>
    <xf numFmtId="0" fontId="1" fillId="0" borderId="291" xfId="2" applyFont="1" applyFill="1" applyBorder="1" applyAlignment="1" applyProtection="1">
      <alignment vertical="center" shrinkToFit="1"/>
    </xf>
    <xf numFmtId="0" fontId="1" fillId="0" borderId="39" xfId="2" applyFont="1" applyFill="1" applyBorder="1" applyAlignment="1" applyProtection="1">
      <alignment vertical="center" shrinkToFit="1"/>
    </xf>
    <xf numFmtId="0" fontId="1" fillId="0" borderId="167" xfId="2" applyFont="1" applyFill="1" applyBorder="1" applyAlignment="1" applyProtection="1">
      <alignment vertical="center" shrinkToFit="1"/>
    </xf>
    <xf numFmtId="0" fontId="1" fillId="6" borderId="167" xfId="2" applyFont="1" applyFill="1" applyBorder="1" applyAlignment="1" applyProtection="1">
      <alignment vertical="center" shrinkToFit="1"/>
    </xf>
    <xf numFmtId="0" fontId="1" fillId="6" borderId="39" xfId="2" applyFont="1" applyFill="1" applyBorder="1" applyAlignment="1" applyProtection="1">
      <alignment vertical="center" shrinkToFit="1"/>
    </xf>
    <xf numFmtId="0" fontId="1" fillId="0" borderId="257" xfId="2" applyFont="1" applyFill="1" applyBorder="1" applyAlignment="1" applyProtection="1">
      <alignment vertical="center" shrinkToFit="1"/>
    </xf>
    <xf numFmtId="0" fontId="1" fillId="0" borderId="125" xfId="2" applyFont="1" applyFill="1" applyBorder="1" applyAlignment="1" applyProtection="1">
      <alignment vertical="center" shrinkToFit="1"/>
    </xf>
    <xf numFmtId="0" fontId="1" fillId="0" borderId="296" xfId="2" applyFont="1" applyFill="1" applyBorder="1" applyAlignment="1" applyProtection="1">
      <alignment vertical="center" shrinkToFit="1"/>
    </xf>
    <xf numFmtId="0" fontId="1" fillId="6" borderId="296" xfId="2" applyFont="1" applyFill="1" applyBorder="1" applyAlignment="1" applyProtection="1">
      <alignment vertical="center" shrinkToFit="1"/>
    </xf>
    <xf numFmtId="0" fontId="1" fillId="6" borderId="125" xfId="2" applyFont="1" applyFill="1" applyBorder="1" applyAlignment="1" applyProtection="1">
      <alignment vertical="center" shrinkToFit="1"/>
    </xf>
    <xf numFmtId="0" fontId="1" fillId="3" borderId="290" xfId="2" applyFont="1" applyFill="1" applyBorder="1" applyAlignment="1" applyProtection="1">
      <alignment horizontal="center" vertical="center" shrinkToFit="1"/>
    </xf>
    <xf numFmtId="0" fontId="1" fillId="3" borderId="113" xfId="2" applyFont="1" applyFill="1" applyBorder="1" applyAlignment="1" applyProtection="1">
      <alignment horizontal="center" vertical="center" shrinkToFit="1"/>
    </xf>
    <xf numFmtId="0" fontId="1" fillId="5" borderId="297" xfId="2" applyFont="1" applyFill="1" applyBorder="1" applyAlignment="1" applyProtection="1">
      <alignment vertical="center" shrinkToFit="1"/>
    </xf>
    <xf numFmtId="0" fontId="1" fillId="5" borderId="93" xfId="2" applyFont="1" applyFill="1" applyBorder="1" applyAlignment="1" applyProtection="1">
      <alignment vertical="center" shrinkToFit="1"/>
    </xf>
    <xf numFmtId="0" fontId="1" fillId="7" borderId="297" xfId="2" applyFont="1" applyFill="1" applyBorder="1" applyAlignment="1" applyProtection="1">
      <alignment vertical="center" shrinkToFit="1"/>
    </xf>
    <xf numFmtId="0" fontId="1" fillId="7" borderId="93" xfId="2" applyFont="1" applyFill="1" applyBorder="1" applyAlignment="1" applyProtection="1">
      <alignment vertical="center" shrinkToFit="1"/>
    </xf>
    <xf numFmtId="185" fontId="1" fillId="0" borderId="292" xfId="2" applyNumberFormat="1" applyFill="1" applyBorder="1" applyAlignment="1" applyProtection="1">
      <alignment horizontal="center" vertical="center" shrinkToFit="1"/>
    </xf>
    <xf numFmtId="185" fontId="1" fillId="0" borderId="11" xfId="2" applyNumberFormat="1" applyFill="1" applyBorder="1" applyAlignment="1" applyProtection="1">
      <alignment horizontal="center" vertical="center" shrinkToFit="1"/>
    </xf>
    <xf numFmtId="185" fontId="1" fillId="0" borderId="329" xfId="2" applyNumberFormat="1" applyFill="1" applyBorder="1" applyAlignment="1" applyProtection="1">
      <alignment horizontal="center" vertical="center" shrinkToFit="1"/>
    </xf>
    <xf numFmtId="185" fontId="1" fillId="0" borderId="194" xfId="2" applyNumberFormat="1" applyFill="1" applyBorder="1" applyAlignment="1" applyProtection="1">
      <alignment horizontal="center" vertical="center" shrinkToFit="1"/>
    </xf>
    <xf numFmtId="185" fontId="1" fillId="0" borderId="0" xfId="2" applyNumberFormat="1" applyFill="1" applyBorder="1" applyAlignment="1" applyProtection="1">
      <alignment horizontal="center" vertical="center" shrinkToFit="1"/>
    </xf>
    <xf numFmtId="185" fontId="1" fillId="0" borderId="328" xfId="2" applyNumberFormat="1" applyFill="1" applyBorder="1" applyAlignment="1" applyProtection="1">
      <alignment horizontal="center" vertical="center" shrinkToFit="1"/>
    </xf>
    <xf numFmtId="185" fontId="1" fillId="0" borderId="327" xfId="2" applyNumberFormat="1" applyFill="1" applyBorder="1" applyAlignment="1" applyProtection="1">
      <alignment horizontal="center" vertical="center" shrinkToFit="1"/>
    </xf>
    <xf numFmtId="185" fontId="1" fillId="0" borderId="326" xfId="2" applyNumberFormat="1" applyFill="1" applyBorder="1" applyAlignment="1" applyProtection="1">
      <alignment horizontal="center" vertical="center" shrinkToFit="1"/>
    </xf>
    <xf numFmtId="185" fontId="1" fillId="0" borderId="325" xfId="2" applyNumberFormat="1" applyFill="1" applyBorder="1" applyAlignment="1" applyProtection="1">
      <alignment horizontal="center" vertical="center" shrinkToFit="1"/>
    </xf>
    <xf numFmtId="0" fontId="6" fillId="0" borderId="0" xfId="1" applyFont="1" applyFill="1" applyAlignment="1">
      <alignment horizontal="left" vertical="center"/>
    </xf>
    <xf numFmtId="0" fontId="3" fillId="0" borderId="0" xfId="2" applyFont="1" applyFill="1" applyBorder="1" applyAlignment="1">
      <alignment vertical="center"/>
    </xf>
    <xf numFmtId="176" fontId="7" fillId="0" borderId="294" xfId="1" applyNumberFormat="1" applyFont="1" applyFill="1" applyBorder="1" applyAlignment="1">
      <alignment horizontal="center" vertical="center"/>
    </xf>
    <xf numFmtId="176" fontId="7" fillId="0" borderId="295" xfId="1" applyNumberFormat="1" applyFont="1" applyFill="1" applyBorder="1" applyAlignment="1">
      <alignment horizontal="center" vertical="center"/>
    </xf>
    <xf numFmtId="0" fontId="26" fillId="0" borderId="43"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26" fillId="0" borderId="120" xfId="0" applyFont="1" applyBorder="1" applyAlignment="1">
      <alignment horizontal="left" vertical="center" wrapText="1" shrinkToFit="1"/>
    </xf>
    <xf numFmtId="0" fontId="26" fillId="0" borderId="43" xfId="0" applyFont="1" applyBorder="1" applyAlignment="1">
      <alignment horizontal="left" vertical="center" shrinkToFit="1"/>
    </xf>
    <xf numFmtId="0" fontId="26" fillId="0" borderId="39" xfId="0" applyFont="1" applyBorder="1" applyAlignment="1">
      <alignment horizontal="left" vertical="center" shrinkToFit="1"/>
    </xf>
    <xf numFmtId="0" fontId="26" fillId="0" borderId="64" xfId="0" applyFont="1" applyBorder="1" applyAlignment="1">
      <alignment horizontal="left" vertical="center" wrapText="1"/>
    </xf>
    <xf numFmtId="0" fontId="26" fillId="0" borderId="43" xfId="0" applyFont="1" applyBorder="1" applyAlignment="1">
      <alignment vertical="center" shrinkToFit="1"/>
    </xf>
    <xf numFmtId="0" fontId="0" fillId="0" borderId="43" xfId="0" applyBorder="1" applyAlignment="1">
      <alignment vertical="center" shrinkToFit="1"/>
    </xf>
    <xf numFmtId="0" fontId="0" fillId="0" borderId="39" xfId="0" applyBorder="1" applyAlignment="1">
      <alignment vertical="center" shrinkToFit="1"/>
    </xf>
    <xf numFmtId="0" fontId="26" fillId="0" borderId="120" xfId="0" applyFont="1" applyBorder="1" applyAlignment="1">
      <alignment vertical="center" wrapText="1" shrinkToFit="1"/>
    </xf>
    <xf numFmtId="0" fontId="0" fillId="0" borderId="39" xfId="0" applyBorder="1" applyAlignment="1">
      <alignment vertical="center" wrapText="1"/>
    </xf>
    <xf numFmtId="0" fontId="1" fillId="0" borderId="120" xfId="0" applyFont="1" applyBorder="1" applyAlignment="1">
      <alignment vertical="center" wrapText="1"/>
    </xf>
    <xf numFmtId="0" fontId="26" fillId="0" borderId="43" xfId="0" applyFont="1" applyBorder="1" applyAlignment="1">
      <alignment vertical="center" wrapText="1" shrinkToFit="1"/>
    </xf>
    <xf numFmtId="0" fontId="33" fillId="0" borderId="120" xfId="0" applyFont="1" applyBorder="1" applyAlignment="1">
      <alignment horizontal="left" vertical="center" wrapText="1"/>
    </xf>
    <xf numFmtId="0" fontId="33" fillId="0" borderId="43" xfId="0" applyFont="1" applyBorder="1" applyAlignment="1">
      <alignment horizontal="left" vertical="center" wrapText="1"/>
    </xf>
    <xf numFmtId="0" fontId="33" fillId="0" borderId="39" xfId="0" applyFont="1" applyBorder="1" applyAlignment="1">
      <alignment horizontal="left" vertical="center" wrapText="1"/>
    </xf>
    <xf numFmtId="0" fontId="0" fillId="0" borderId="120" xfId="0" applyBorder="1" applyAlignment="1">
      <alignment horizontal="center" vertical="center"/>
    </xf>
    <xf numFmtId="0" fontId="0" fillId="0" borderId="39" xfId="0" applyBorder="1" applyAlignment="1">
      <alignment horizontal="center" vertical="center"/>
    </xf>
    <xf numFmtId="0" fontId="0" fillId="0" borderId="167" xfId="0" applyBorder="1" applyAlignment="1">
      <alignment horizontal="center" vertical="center"/>
    </xf>
    <xf numFmtId="0" fontId="26" fillId="0" borderId="43" xfId="0" applyFont="1" applyBorder="1" applyAlignment="1">
      <alignment horizontal="left" vertical="center" wrapText="1"/>
    </xf>
    <xf numFmtId="0" fontId="26" fillId="0" borderId="39" xfId="0" applyFont="1" applyBorder="1" applyAlignment="1">
      <alignment horizontal="left" vertical="center" wrapText="1"/>
    </xf>
    <xf numFmtId="0" fontId="26" fillId="0" borderId="120" xfId="0" applyFont="1" applyBorder="1" applyAlignment="1">
      <alignment vertical="center" wrapText="1"/>
    </xf>
    <xf numFmtId="0" fontId="8" fillId="0" borderId="22" xfId="0" applyFont="1" applyFill="1" applyBorder="1" applyAlignment="1">
      <alignment horizontal="center" vertical="center" wrapText="1"/>
    </xf>
    <xf numFmtId="0" fontId="0" fillId="0" borderId="23" xfId="0" applyFill="1" applyBorder="1" applyAlignment="1" applyProtection="1">
      <alignment horizontal="center" vertical="center" wrapText="1"/>
      <protection locked="0"/>
    </xf>
    <xf numFmtId="0" fontId="0" fillId="0" borderId="269" xfId="0" applyFont="1" applyBorder="1" applyAlignment="1" applyProtection="1">
      <alignment horizontal="left" vertical="center" wrapText="1"/>
      <protection locked="0"/>
    </xf>
    <xf numFmtId="0" fontId="0" fillId="0" borderId="268" xfId="0" applyBorder="1" applyAlignment="1" applyProtection="1">
      <alignment horizontal="left" vertical="center" wrapText="1"/>
      <protection locked="0"/>
    </xf>
    <xf numFmtId="0" fontId="1" fillId="0" borderId="269" xfId="0" applyFont="1" applyBorder="1" applyAlignment="1" applyProtection="1">
      <alignment horizontal="left" vertical="center" wrapText="1"/>
      <protection locked="0"/>
    </xf>
    <xf numFmtId="0" fontId="1" fillId="0" borderId="260" xfId="0" applyFont="1" applyBorder="1" applyAlignment="1" applyProtection="1">
      <alignment horizontal="left" vertical="center" wrapText="1"/>
      <protection locked="0"/>
    </xf>
    <xf numFmtId="0" fontId="0" fillId="0" borderId="273" xfId="0" applyBorder="1" applyAlignment="1" applyProtection="1">
      <alignment horizontal="left" vertical="center" wrapText="1"/>
      <protection locked="0"/>
    </xf>
    <xf numFmtId="0" fontId="1" fillId="0" borderId="271" xfId="0" applyFont="1" applyBorder="1" applyAlignment="1" applyProtection="1">
      <alignment horizontal="left" vertical="center" wrapText="1"/>
      <protection locked="0"/>
    </xf>
    <xf numFmtId="0" fontId="0" fillId="0" borderId="272" xfId="0" applyBorder="1" applyAlignment="1" applyProtection="1">
      <alignment horizontal="left" vertical="center" wrapText="1"/>
      <protection locked="0"/>
    </xf>
    <xf numFmtId="0" fontId="1" fillId="0" borderId="260" xfId="0" applyFont="1" applyBorder="1" applyAlignment="1" applyProtection="1">
      <alignment horizontal="left" vertical="center" shrinkToFit="1"/>
      <protection locked="0"/>
    </xf>
    <xf numFmtId="0" fontId="0" fillId="0" borderId="273" xfId="0" applyBorder="1" applyAlignment="1" applyProtection="1">
      <alignment horizontal="left" vertical="center"/>
      <protection locked="0"/>
    </xf>
    <xf numFmtId="0" fontId="0" fillId="0" borderId="268" xfId="0" applyBorder="1" applyAlignment="1" applyProtection="1">
      <alignment horizontal="left" vertical="center"/>
      <protection locked="0"/>
    </xf>
  </cellXfs>
  <cellStyles count="4">
    <cellStyle name="標準" xfId="0" builtinId="0"/>
    <cellStyle name="標準_7 レッツ" xfId="1"/>
    <cellStyle name="標準_Book3" xfId="2"/>
    <cellStyle name="標準_リフレッシュカレンダー" xfId="3"/>
  </cellStyles>
  <dxfs count="30">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gray0625"/>
      </fill>
    </dxf>
    <dxf>
      <fill>
        <patternFill patternType="gray0625"/>
      </fill>
    </dxf>
    <dxf>
      <fill>
        <patternFill patternType="gray0625"/>
      </fill>
    </dxf>
    <dxf>
      <fill>
        <patternFill patternType="gray0625"/>
      </fill>
    </dxf>
    <dxf>
      <fill>
        <patternFill patternType="darkUp"/>
      </fill>
    </dxf>
    <dxf>
      <fill>
        <patternFill patternType="darkUp"/>
      </fill>
    </dxf>
    <dxf>
      <fill>
        <patternFill patternType="darkUp"/>
      </fill>
    </dxf>
    <dxf>
      <fill>
        <patternFill patternType="gray0625"/>
      </fill>
    </dxf>
    <dxf>
      <fill>
        <patternFill patternType="gray0625"/>
      </fill>
    </dxf>
    <dxf>
      <fill>
        <patternFill patternType="gray0625"/>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s>
  <tableStyles count="0" defaultTableStyle="TableStyleMedium2" defaultPivotStyle="PivotStyleLight16"/>
  <colors>
    <mruColors>
      <color rgb="FFCCFFCC"/>
      <color rgb="FFCCFF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95250</xdr:colOff>
      <xdr:row>4</xdr:row>
      <xdr:rowOff>0</xdr:rowOff>
    </xdr:from>
    <xdr:to>
      <xdr:col>1</xdr:col>
      <xdr:colOff>171450</xdr:colOff>
      <xdr:row>4</xdr:row>
      <xdr:rowOff>0</xdr:rowOff>
    </xdr:to>
    <xdr:sp macro="" textlink="">
      <xdr:nvSpPr>
        <xdr:cNvPr id="3143" name="AutoShape 1"/>
        <xdr:cNvSpPr>
          <a:spLocks/>
        </xdr:cNvSpPr>
      </xdr:nvSpPr>
      <xdr:spPr bwMode="auto">
        <a:xfrm>
          <a:off x="371475" y="1247775"/>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847725</xdr:colOff>
      <xdr:row>4</xdr:row>
      <xdr:rowOff>0</xdr:rowOff>
    </xdr:from>
    <xdr:to>
      <xdr:col>1</xdr:col>
      <xdr:colOff>914400</xdr:colOff>
      <xdr:row>4</xdr:row>
      <xdr:rowOff>0</xdr:rowOff>
    </xdr:to>
    <xdr:sp macro="" textlink="">
      <xdr:nvSpPr>
        <xdr:cNvPr id="3144" name="AutoShape 2"/>
        <xdr:cNvSpPr>
          <a:spLocks/>
        </xdr:cNvSpPr>
      </xdr:nvSpPr>
      <xdr:spPr bwMode="auto">
        <a:xfrm>
          <a:off x="1123950" y="1247775"/>
          <a:ext cx="6667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6&#22996;&#35351;&#35347;&#32244;\26&#26989;&#32773;&#36984;&#23450;\&#9312;26&#25552;&#26696;&#35500;&#26126;&#20250;\&#65299;&#26376;&#65297;&#65305;&#26085;\26&#9314;&#25552;&#26696;&#26360;&#27096;&#24335;&#12539;&#35352;&#20837;&#20363;&#65288;3&#26376;19&#26085;&#65289;\&#9312;26&#25552;&#26696;&#26360;_&#38626;&#32887;&#32773;3&#12534;&#26376;\26&#25552;&#26696;&#26360;&#65288;&#38626;&#6529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１契約者及び訓練規模等"/>
      <sheetName val="２委託実績"/>
      <sheetName val="３訓練実施施設の概要"/>
      <sheetName val="４訓練の概要"/>
      <sheetName val="５講師名簿"/>
      <sheetName val="６カリキュラム"/>
      <sheetName val="７就職支援の概要・カリキュラム"/>
      <sheetName val="８就職担当名簿"/>
      <sheetName val="９月別カリキュラム(5月)"/>
      <sheetName val="９月別カリキュラム(6月)"/>
      <sheetName val="９月別カリキュラム(7月)"/>
      <sheetName val="９月別カリキュラム(8月)"/>
      <sheetName val="９月別カリキュラム(9月)"/>
      <sheetName val="９月別カリキュラム(10月)"/>
      <sheetName val="１０テキスト内訳"/>
      <sheetName val="１１提出物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6"/>
  <sheetViews>
    <sheetView tabSelected="1" view="pageBreakPreview" zoomScale="80" zoomScaleNormal="50" zoomScaleSheetLayoutView="80" workbookViewId="0">
      <selection activeCell="A2" sqref="A2"/>
    </sheetView>
  </sheetViews>
  <sheetFormatPr defaultRowHeight="13.5"/>
  <cols>
    <col min="1" max="1" width="4" customWidth="1"/>
    <col min="2" max="2" width="11.125" style="5" customWidth="1"/>
    <col min="3" max="25" width="11.125" customWidth="1"/>
    <col min="26" max="26" width="4.875" customWidth="1"/>
    <col min="27" max="27" width="11.125" customWidth="1"/>
  </cols>
  <sheetData>
    <row r="1" spans="1:33" ht="34.5" customHeight="1" thickTop="1" thickBot="1">
      <c r="A1" s="144" t="s">
        <v>544</v>
      </c>
      <c r="E1" s="772" t="s">
        <v>375</v>
      </c>
      <c r="F1" s="773"/>
      <c r="G1" s="774"/>
      <c r="H1" s="419" t="s">
        <v>366</v>
      </c>
      <c r="I1" s="510" t="str">
        <f>IF(P13="可","9月"," ")</f>
        <v xml:space="preserve"> </v>
      </c>
      <c r="J1" s="512" t="str">
        <f>IF(Q13="可","12月"," ")</f>
        <v xml:space="preserve"> </v>
      </c>
      <c r="K1" s="734"/>
      <c r="L1" s="735"/>
      <c r="M1" s="735"/>
      <c r="N1" s="735"/>
      <c r="O1" s="735"/>
      <c r="P1" s="735"/>
      <c r="Q1" s="735"/>
      <c r="R1" s="511"/>
      <c r="S1" s="813" t="str">
        <f>+B53</f>
        <v>女性向け委託訓練（3か月コース）</v>
      </c>
      <c r="T1" s="814"/>
      <c r="U1" s="360" t="e">
        <f>#REF!</f>
        <v>#REF!</v>
      </c>
      <c r="V1" s="810">
        <f>+C53</f>
        <v>0</v>
      </c>
      <c r="W1" s="811"/>
      <c r="X1" s="812"/>
    </row>
    <row r="2" spans="1:33" ht="13.5" customHeight="1" thickTop="1">
      <c r="A2" s="144"/>
      <c r="C2" s="37"/>
      <c r="P2" s="161"/>
      <c r="Q2" s="161"/>
      <c r="S2" s="161"/>
      <c r="T2" s="161"/>
      <c r="U2" s="161"/>
    </row>
    <row r="3" spans="1:33">
      <c r="A3" s="5"/>
    </row>
    <row r="4" spans="1:33" ht="17.25">
      <c r="A4" s="5"/>
      <c r="B4" s="159" t="s">
        <v>234</v>
      </c>
    </row>
    <row r="5" spans="1:33" s="23" customFormat="1" ht="45" customHeight="1">
      <c r="B5" s="770" t="s">
        <v>68</v>
      </c>
      <c r="C5" s="770" t="s">
        <v>12</v>
      </c>
      <c r="D5" s="789" t="s">
        <v>60</v>
      </c>
      <c r="E5" s="790"/>
      <c r="F5" s="791"/>
      <c r="G5" s="770" t="s">
        <v>94</v>
      </c>
      <c r="H5" s="789" t="s">
        <v>96</v>
      </c>
      <c r="I5" s="790"/>
      <c r="J5" s="791"/>
      <c r="K5" s="787" t="s">
        <v>95</v>
      </c>
      <c r="L5" s="775" t="s">
        <v>97</v>
      </c>
      <c r="M5" s="776"/>
      <c r="N5" s="777"/>
      <c r="O5" s="824" t="s">
        <v>11</v>
      </c>
      <c r="P5" s="824" t="s">
        <v>61</v>
      </c>
      <c r="Q5" s="824" t="s">
        <v>45</v>
      </c>
      <c r="R5" s="789" t="s">
        <v>23</v>
      </c>
      <c r="S5" s="790"/>
      <c r="T5" s="790"/>
      <c r="U5" s="791"/>
      <c r="V5" s="862" t="s">
        <v>488</v>
      </c>
      <c r="W5" s="863"/>
      <c r="X5" s="863"/>
      <c r="Y5" s="864"/>
    </row>
    <row r="6" spans="1:33" s="23" customFormat="1" ht="45" customHeight="1" thickBot="1">
      <c r="B6" s="771"/>
      <c r="C6" s="771"/>
      <c r="D6" s="24" t="s">
        <v>57</v>
      </c>
      <c r="E6" s="24" t="s">
        <v>237</v>
      </c>
      <c r="F6" s="120" t="s">
        <v>58</v>
      </c>
      <c r="G6" s="771"/>
      <c r="H6" s="24" t="s">
        <v>57</v>
      </c>
      <c r="I6" s="24" t="s">
        <v>237</v>
      </c>
      <c r="J6" s="120" t="s">
        <v>58</v>
      </c>
      <c r="K6" s="788"/>
      <c r="L6" s="45" t="s">
        <v>57</v>
      </c>
      <c r="M6" s="45" t="s">
        <v>55</v>
      </c>
      <c r="N6" s="122" t="s">
        <v>58</v>
      </c>
      <c r="O6" s="770"/>
      <c r="P6" s="770"/>
      <c r="Q6" s="770"/>
      <c r="R6" s="24" t="s">
        <v>196</v>
      </c>
      <c r="S6" s="123" t="s">
        <v>58</v>
      </c>
      <c r="T6" s="123" t="s">
        <v>59</v>
      </c>
      <c r="U6" s="24" t="s">
        <v>195</v>
      </c>
      <c r="V6" s="577" t="s">
        <v>487</v>
      </c>
      <c r="W6" s="578" t="s">
        <v>483</v>
      </c>
      <c r="X6" s="865" t="s">
        <v>489</v>
      </c>
      <c r="Y6" s="866"/>
    </row>
    <row r="7" spans="1:33" s="23" customFormat="1" ht="78" customHeight="1" thickBot="1">
      <c r="B7" s="299"/>
      <c r="C7" s="299"/>
      <c r="D7" s="719"/>
      <c r="E7" s="299"/>
      <c r="F7" s="300"/>
      <c r="G7" s="299"/>
      <c r="H7" s="719"/>
      <c r="I7" s="299"/>
      <c r="J7" s="300"/>
      <c r="K7" s="301"/>
      <c r="L7" s="720"/>
      <c r="M7" s="301"/>
      <c r="N7" s="302"/>
      <c r="O7" s="299"/>
      <c r="P7" s="299"/>
      <c r="Q7" s="299"/>
      <c r="R7" s="299"/>
      <c r="S7" s="300"/>
      <c r="T7" s="300"/>
      <c r="U7" s="299"/>
      <c r="V7" s="579"/>
      <c r="W7" s="579"/>
      <c r="X7" s="867"/>
      <c r="Y7" s="868"/>
    </row>
    <row r="8" spans="1:33" s="6" customFormat="1" ht="14.25" thickBot="1">
      <c r="B8" s="10"/>
      <c r="O8" s="6" t="s">
        <v>448</v>
      </c>
      <c r="AC8" s="23"/>
      <c r="AD8" s="23"/>
      <c r="AE8" s="23"/>
      <c r="AF8" s="23"/>
      <c r="AG8" s="23"/>
    </row>
    <row r="9" spans="1:33" s="6" customFormat="1" ht="15" customHeight="1" thickBot="1">
      <c r="B9" s="10"/>
      <c r="K9" s="138"/>
      <c r="L9" s="6" t="s">
        <v>416</v>
      </c>
    </row>
    <row r="10" spans="1:33" s="6" customFormat="1" ht="17.25">
      <c r="B10" s="23"/>
      <c r="R10" s="160" t="s">
        <v>232</v>
      </c>
      <c r="U10" s="160"/>
      <c r="Z10" s="160"/>
    </row>
    <row r="11" spans="1:33" s="23" customFormat="1" ht="45" customHeight="1">
      <c r="B11" s="770" t="s">
        <v>535</v>
      </c>
      <c r="C11" s="770" t="s">
        <v>536</v>
      </c>
      <c r="D11" s="827" t="s">
        <v>28</v>
      </c>
      <c r="E11" s="789" t="s">
        <v>165</v>
      </c>
      <c r="F11" s="790"/>
      <c r="G11" s="829" t="s">
        <v>423</v>
      </c>
      <c r="H11" s="789" t="s">
        <v>28</v>
      </c>
      <c r="I11" s="790"/>
      <c r="J11" s="791"/>
      <c r="K11" s="778" t="s">
        <v>83</v>
      </c>
      <c r="L11" s="779"/>
      <c r="M11" s="780"/>
      <c r="N11" s="770" t="s">
        <v>210</v>
      </c>
      <c r="O11" s="778" t="s">
        <v>445</v>
      </c>
      <c r="P11" s="789" t="s">
        <v>447</v>
      </c>
      <c r="Q11" s="791"/>
      <c r="R11" s="790" t="s">
        <v>446</v>
      </c>
      <c r="S11" s="791"/>
    </row>
    <row r="12" spans="1:33" s="23" customFormat="1" ht="45" customHeight="1" thickBot="1">
      <c r="B12" s="771"/>
      <c r="C12" s="771"/>
      <c r="D12" s="828"/>
      <c r="E12" s="111" t="s">
        <v>238</v>
      </c>
      <c r="F12" s="449" t="s">
        <v>239</v>
      </c>
      <c r="G12" s="830"/>
      <c r="H12" s="24" t="s">
        <v>206</v>
      </c>
      <c r="I12" s="24" t="s">
        <v>207</v>
      </c>
      <c r="J12" s="445" t="s">
        <v>422</v>
      </c>
      <c r="K12" s="24" t="s">
        <v>208</v>
      </c>
      <c r="L12" s="24" t="s">
        <v>209</v>
      </c>
      <c r="M12" s="47" t="s">
        <v>166</v>
      </c>
      <c r="N12" s="771"/>
      <c r="O12" s="809"/>
      <c r="P12" s="731" t="s">
        <v>470</v>
      </c>
      <c r="Q12" s="731" t="s">
        <v>521</v>
      </c>
      <c r="R12" s="118" t="s">
        <v>139</v>
      </c>
      <c r="S12" s="24" t="s">
        <v>138</v>
      </c>
    </row>
    <row r="13" spans="1:33" s="23" customFormat="1" ht="78.75" customHeight="1" thickBot="1">
      <c r="B13" s="656"/>
      <c r="C13" s="656"/>
      <c r="D13" s="653">
        <f>SUM(E13:F13)</f>
        <v>0</v>
      </c>
      <c r="E13" s="657"/>
      <c r="F13" s="658"/>
      <c r="G13" s="659"/>
      <c r="H13" s="654"/>
      <c r="I13" s="654"/>
      <c r="J13" s="655"/>
      <c r="K13" s="307"/>
      <c r="L13" s="307"/>
      <c r="M13" s="305"/>
      <c r="N13" s="307"/>
      <c r="O13" s="651"/>
      <c r="P13" s="732"/>
      <c r="Q13" s="732"/>
      <c r="R13" s="456"/>
      <c r="S13" s="307"/>
    </row>
    <row r="14" spans="1:33" s="6" customFormat="1" ht="13.5" customHeight="1">
      <c r="B14" s="10"/>
      <c r="E14" s="438" t="s">
        <v>426</v>
      </c>
    </row>
    <row r="15" spans="1:33" s="6" customFormat="1" ht="13.5" customHeight="1">
      <c r="B15" s="150"/>
      <c r="C15" s="151"/>
      <c r="E15" s="438" t="s">
        <v>421</v>
      </c>
    </row>
    <row r="16" spans="1:33" s="6" customFormat="1" ht="13.5" customHeight="1">
      <c r="B16" s="150"/>
      <c r="C16" s="151"/>
      <c r="V16" s="420"/>
    </row>
    <row r="17" spans="2:20" s="6" customFormat="1">
      <c r="B17" s="23"/>
    </row>
    <row r="18" spans="2:20" s="6" customFormat="1" ht="17.25">
      <c r="B18" s="160" t="s">
        <v>233</v>
      </c>
    </row>
    <row r="19" spans="2:20" s="23" customFormat="1" ht="45" customHeight="1">
      <c r="B19" s="770" t="s">
        <v>449</v>
      </c>
      <c r="C19" s="789" t="s">
        <v>88</v>
      </c>
      <c r="D19" s="791"/>
      <c r="E19" s="778" t="s">
        <v>452</v>
      </c>
      <c r="F19" s="778" t="s">
        <v>456</v>
      </c>
      <c r="G19" s="789" t="s">
        <v>105</v>
      </c>
      <c r="H19" s="790"/>
      <c r="I19" s="790"/>
      <c r="J19" s="790"/>
      <c r="K19" s="790"/>
      <c r="L19" s="790"/>
      <c r="M19" s="791"/>
      <c r="N19" s="789" t="s">
        <v>457</v>
      </c>
      <c r="O19" s="790"/>
      <c r="P19" s="790"/>
      <c r="Q19" s="790"/>
      <c r="R19" s="790"/>
      <c r="S19" s="790"/>
      <c r="T19" s="791"/>
    </row>
    <row r="20" spans="2:20" s="23" customFormat="1" ht="45" customHeight="1" thickBot="1">
      <c r="B20" s="771"/>
      <c r="C20" s="43" t="s">
        <v>89</v>
      </c>
      <c r="D20" s="125" t="s">
        <v>189</v>
      </c>
      <c r="E20" s="809"/>
      <c r="F20" s="809"/>
      <c r="G20" s="24" t="s">
        <v>81</v>
      </c>
      <c r="H20" s="124" t="s">
        <v>193</v>
      </c>
      <c r="I20" s="140" t="s">
        <v>454</v>
      </c>
      <c r="J20" s="139" t="s">
        <v>455</v>
      </c>
      <c r="K20" s="47" t="s">
        <v>214</v>
      </c>
      <c r="L20" s="500" t="s">
        <v>121</v>
      </c>
      <c r="M20" s="47" t="s">
        <v>194</v>
      </c>
      <c r="N20" s="24" t="s">
        <v>81</v>
      </c>
      <c r="O20" s="124" t="s">
        <v>193</v>
      </c>
      <c r="P20" s="140" t="s">
        <v>454</v>
      </c>
      <c r="Q20" s="139" t="s">
        <v>455</v>
      </c>
      <c r="R20" s="47" t="s">
        <v>214</v>
      </c>
      <c r="S20" s="500" t="s">
        <v>121</v>
      </c>
      <c r="T20" s="47" t="s">
        <v>194</v>
      </c>
    </row>
    <row r="21" spans="2:20" s="23" customFormat="1" ht="33" customHeight="1" thickBot="1">
      <c r="B21" s="836"/>
      <c r="C21" s="839"/>
      <c r="D21" s="832"/>
      <c r="E21" s="784"/>
      <c r="F21" s="818"/>
      <c r="G21" s="784"/>
      <c r="H21" s="842"/>
      <c r="I21" s="821"/>
      <c r="J21" s="781"/>
      <c r="K21" s="478"/>
      <c r="L21" s="784"/>
      <c r="M21" s="792"/>
      <c r="N21" s="784"/>
      <c r="O21" s="842"/>
      <c r="P21" s="821"/>
      <c r="Q21" s="815"/>
      <c r="R21" s="478"/>
      <c r="S21" s="818"/>
      <c r="T21" s="792"/>
    </row>
    <row r="22" spans="2:20" s="23" customFormat="1" ht="33" customHeight="1" thickBot="1">
      <c r="B22" s="837"/>
      <c r="C22" s="840"/>
      <c r="D22" s="833"/>
      <c r="E22" s="785"/>
      <c r="F22" s="819"/>
      <c r="G22" s="785"/>
      <c r="H22" s="843"/>
      <c r="I22" s="822"/>
      <c r="J22" s="782"/>
      <c r="K22" s="479"/>
      <c r="L22" s="785"/>
      <c r="M22" s="793"/>
      <c r="N22" s="785"/>
      <c r="O22" s="843"/>
      <c r="P22" s="822"/>
      <c r="Q22" s="816"/>
      <c r="R22" s="479"/>
      <c r="S22" s="819"/>
      <c r="T22" s="793"/>
    </row>
    <row r="23" spans="2:20" s="23" customFormat="1" ht="33" customHeight="1" thickBot="1">
      <c r="B23" s="838"/>
      <c r="C23" s="841"/>
      <c r="D23" s="834"/>
      <c r="E23" s="786"/>
      <c r="F23" s="820"/>
      <c r="G23" s="786"/>
      <c r="H23" s="844"/>
      <c r="I23" s="823"/>
      <c r="J23" s="783"/>
      <c r="K23" s="480"/>
      <c r="L23" s="786"/>
      <c r="M23" s="485"/>
      <c r="N23" s="786"/>
      <c r="O23" s="844"/>
      <c r="P23" s="823"/>
      <c r="Q23" s="817"/>
      <c r="R23" s="481"/>
      <c r="S23" s="820"/>
      <c r="T23" s="486"/>
    </row>
    <row r="24" spans="2:20" s="6" customFormat="1" ht="13.5" customHeight="1">
      <c r="B24" s="831" t="s">
        <v>450</v>
      </c>
      <c r="C24" s="831"/>
      <c r="D24" s="831"/>
      <c r="E24" s="831" t="s">
        <v>451</v>
      </c>
      <c r="F24" s="831"/>
      <c r="G24" s="831"/>
      <c r="H24" s="471"/>
      <c r="I24" s="471"/>
      <c r="J24" s="471"/>
      <c r="K24" s="474" t="s">
        <v>468</v>
      </c>
      <c r="L24" s="502"/>
      <c r="M24" s="474"/>
      <c r="N24" s="502"/>
      <c r="O24" s="502"/>
      <c r="P24" s="502"/>
      <c r="Q24" s="502"/>
      <c r="R24" s="474" t="s">
        <v>468</v>
      </c>
      <c r="S24" s="502"/>
      <c r="T24" s="502"/>
    </row>
    <row r="25" spans="2:20" s="6" customFormat="1" ht="13.5" customHeight="1">
      <c r="B25" s="488"/>
      <c r="C25" s="488"/>
      <c r="D25" s="488"/>
      <c r="E25" s="488"/>
      <c r="F25" s="488" t="s">
        <v>453</v>
      </c>
      <c r="G25" s="8"/>
      <c r="H25" s="8"/>
      <c r="I25" s="23"/>
      <c r="J25" s="23"/>
      <c r="K25" s="502"/>
      <c r="L25" s="502"/>
      <c r="M25" s="503" t="s">
        <v>469</v>
      </c>
      <c r="N25" s="502"/>
      <c r="O25" s="502"/>
      <c r="P25" s="502"/>
      <c r="Q25" s="502"/>
      <c r="R25" s="502"/>
      <c r="S25" s="502"/>
      <c r="T25" s="503" t="s">
        <v>469</v>
      </c>
    </row>
    <row r="26" spans="2:20" s="6" customFormat="1" ht="13.5" customHeight="1">
      <c r="B26" s="488"/>
      <c r="C26" s="488"/>
      <c r="D26" s="488"/>
      <c r="E26" s="488"/>
      <c r="F26" s="488"/>
      <c r="G26" s="8"/>
      <c r="H26" s="8"/>
      <c r="I26" s="23"/>
      <c r="J26" s="23"/>
      <c r="K26" s="23"/>
      <c r="L26" s="23"/>
      <c r="M26" s="23"/>
    </row>
    <row r="27" spans="2:20" s="6" customFormat="1"/>
    <row r="28" spans="2:20" s="23" customFormat="1" ht="45" customHeight="1">
      <c r="B28" s="789" t="s">
        <v>200</v>
      </c>
      <c r="C28" s="790"/>
      <c r="D28" s="790"/>
      <c r="E28" s="790"/>
      <c r="F28" s="791"/>
      <c r="G28" s="24" t="s">
        <v>432</v>
      </c>
      <c r="H28" s="24" t="s">
        <v>433</v>
      </c>
      <c r="I28" s="24" t="s">
        <v>434</v>
      </c>
      <c r="J28" s="789" t="s">
        <v>458</v>
      </c>
      <c r="K28" s="790"/>
      <c r="L28" s="791"/>
      <c r="M28" s="789" t="s">
        <v>459</v>
      </c>
      <c r="N28" s="790"/>
      <c r="O28" s="791"/>
      <c r="P28" s="789" t="s">
        <v>199</v>
      </c>
      <c r="Q28" s="790"/>
      <c r="R28" s="791"/>
    </row>
    <row r="29" spans="2:20" s="23" customFormat="1" ht="45" customHeight="1" thickBot="1">
      <c r="B29" s="47" t="s">
        <v>242</v>
      </c>
      <c r="C29" s="47" t="s">
        <v>92</v>
      </c>
      <c r="D29" s="47" t="s">
        <v>429</v>
      </c>
      <c r="E29" s="126" t="s">
        <v>430</v>
      </c>
      <c r="F29" s="24" t="s">
        <v>431</v>
      </c>
      <c r="G29" s="24" t="s">
        <v>198</v>
      </c>
      <c r="H29" s="24" t="s">
        <v>198</v>
      </c>
      <c r="I29" s="24" t="s">
        <v>198</v>
      </c>
      <c r="J29" s="24" t="s">
        <v>93</v>
      </c>
      <c r="K29" s="124" t="s">
        <v>100</v>
      </c>
      <c r="L29" s="124" t="s">
        <v>435</v>
      </c>
      <c r="M29" s="24" t="s">
        <v>99</v>
      </c>
      <c r="N29" s="124" t="s">
        <v>100</v>
      </c>
      <c r="O29" s="124" t="s">
        <v>435</v>
      </c>
      <c r="P29" s="47" t="s">
        <v>203</v>
      </c>
      <c r="Q29" s="47" t="s">
        <v>204</v>
      </c>
      <c r="R29" s="47" t="s">
        <v>205</v>
      </c>
    </row>
    <row r="30" spans="2:20" s="23" customFormat="1" ht="78" customHeight="1" thickBot="1">
      <c r="B30" s="651"/>
      <c r="C30" s="299"/>
      <c r="D30" s="299"/>
      <c r="E30" s="306"/>
      <c r="F30" s="299"/>
      <c r="G30" s="307"/>
      <c r="H30" s="307"/>
      <c r="I30" s="307"/>
      <c r="J30" s="307"/>
      <c r="K30" s="308"/>
      <c r="L30" s="309"/>
      <c r="M30" s="307"/>
      <c r="N30" s="308"/>
      <c r="O30" s="309"/>
      <c r="P30" s="307"/>
      <c r="Q30" s="307"/>
      <c r="R30" s="307"/>
    </row>
    <row r="31" spans="2:20" s="6" customFormat="1" ht="14.25" customHeight="1">
      <c r="J31" s="803"/>
      <c r="K31" s="803"/>
      <c r="L31" s="803"/>
      <c r="M31" s="803"/>
      <c r="N31" s="803"/>
      <c r="O31" s="803"/>
    </row>
    <row r="32" spans="2:20" s="6" customFormat="1" ht="13.5" customHeight="1">
      <c r="B32" s="10"/>
    </row>
    <row r="33" spans="2:18" s="6" customFormat="1"/>
    <row r="34" spans="2:18" s="23" customFormat="1" ht="45" customHeight="1">
      <c r="B34" s="787" t="s">
        <v>250</v>
      </c>
      <c r="C34" s="775" t="s">
        <v>240</v>
      </c>
      <c r="D34" s="777"/>
      <c r="E34" s="775" t="s">
        <v>164</v>
      </c>
      <c r="F34" s="776"/>
      <c r="G34" s="776"/>
      <c r="H34" s="776"/>
      <c r="I34" s="776"/>
      <c r="J34" s="776"/>
      <c r="K34" s="777"/>
      <c r="L34" s="775" t="s">
        <v>241</v>
      </c>
      <c r="M34" s="776"/>
      <c r="N34" s="776"/>
      <c r="O34" s="776"/>
      <c r="P34" s="776"/>
      <c r="Q34" s="776"/>
      <c r="R34" s="777"/>
    </row>
    <row r="35" spans="2:18" s="23" customFormat="1" ht="45" customHeight="1" thickBot="1">
      <c r="B35" s="788"/>
      <c r="C35" s="121" t="s">
        <v>89</v>
      </c>
      <c r="D35" s="127" t="s">
        <v>189</v>
      </c>
      <c r="E35" s="45" t="s">
        <v>81</v>
      </c>
      <c r="F35" s="128" t="s">
        <v>193</v>
      </c>
      <c r="G35" s="141" t="s">
        <v>454</v>
      </c>
      <c r="H35" s="133" t="s">
        <v>460</v>
      </c>
      <c r="I35" s="129" t="s">
        <v>197</v>
      </c>
      <c r="J35" s="501" t="s">
        <v>121</v>
      </c>
      <c r="K35" s="129" t="s">
        <v>194</v>
      </c>
      <c r="L35" s="45" t="s">
        <v>81</v>
      </c>
      <c r="M35" s="128" t="s">
        <v>193</v>
      </c>
      <c r="N35" s="141" t="s">
        <v>454</v>
      </c>
      <c r="O35" s="133" t="s">
        <v>460</v>
      </c>
      <c r="P35" s="129" t="s">
        <v>197</v>
      </c>
      <c r="Q35" s="501" t="s">
        <v>121</v>
      </c>
      <c r="R35" s="129" t="s">
        <v>194</v>
      </c>
    </row>
    <row r="36" spans="2:18" s="23" customFormat="1" ht="26.25" customHeight="1" thickBot="1">
      <c r="B36" s="848"/>
      <c r="C36" s="851"/>
      <c r="D36" s="854"/>
      <c r="E36" s="804"/>
      <c r="F36" s="797"/>
      <c r="G36" s="800" t="str">
        <f>IF(ISERROR(F36/$N$13),"",ROUNDDOWN(F36/$N$13,1))</f>
        <v/>
      </c>
      <c r="H36" s="845"/>
      <c r="I36" s="482"/>
      <c r="J36" s="857"/>
      <c r="K36" s="807"/>
      <c r="L36" s="804"/>
      <c r="M36" s="797"/>
      <c r="N36" s="800" t="str">
        <f>IF(ISERROR(M36/$N$13),"",ROUNDDOWN(M36/$N$13,1))</f>
        <v/>
      </c>
      <c r="O36" s="794"/>
      <c r="P36" s="482"/>
      <c r="Q36" s="804"/>
      <c r="R36" s="807"/>
    </row>
    <row r="37" spans="2:18" s="23" customFormat="1" ht="26.25" customHeight="1" thickBot="1">
      <c r="B37" s="849"/>
      <c r="C37" s="852"/>
      <c r="D37" s="855"/>
      <c r="E37" s="805"/>
      <c r="F37" s="798"/>
      <c r="G37" s="801"/>
      <c r="H37" s="846"/>
      <c r="I37" s="483"/>
      <c r="J37" s="858"/>
      <c r="K37" s="808"/>
      <c r="L37" s="805"/>
      <c r="M37" s="798"/>
      <c r="N37" s="801"/>
      <c r="O37" s="795"/>
      <c r="P37" s="483"/>
      <c r="Q37" s="805"/>
      <c r="R37" s="808"/>
    </row>
    <row r="38" spans="2:18" s="23" customFormat="1" ht="26.25" customHeight="1" thickBot="1">
      <c r="B38" s="850"/>
      <c r="C38" s="853"/>
      <c r="D38" s="856"/>
      <c r="E38" s="806"/>
      <c r="F38" s="799"/>
      <c r="G38" s="802"/>
      <c r="H38" s="847"/>
      <c r="I38" s="484"/>
      <c r="J38" s="859"/>
      <c r="K38" s="487"/>
      <c r="L38" s="806"/>
      <c r="M38" s="799"/>
      <c r="N38" s="802"/>
      <c r="O38" s="796"/>
      <c r="P38" s="484"/>
      <c r="Q38" s="806"/>
      <c r="R38" s="487"/>
    </row>
    <row r="39" spans="2:18" s="6" customFormat="1" ht="23.25" customHeight="1" thickBot="1">
      <c r="B39" s="10"/>
      <c r="I39" s="474" t="s">
        <v>444</v>
      </c>
      <c r="J39" s="471"/>
      <c r="K39" s="477" t="s">
        <v>443</v>
      </c>
      <c r="P39" s="474" t="s">
        <v>444</v>
      </c>
      <c r="Q39" s="471"/>
      <c r="R39" s="477" t="s">
        <v>443</v>
      </c>
    </row>
    <row r="40" spans="2:18" s="6" customFormat="1" ht="15" customHeight="1" thickBot="1">
      <c r="B40" s="46"/>
      <c r="C40" s="6" t="s">
        <v>419</v>
      </c>
    </row>
    <row r="41" spans="2:18" s="6" customFormat="1">
      <c r="B41" s="10"/>
    </row>
    <row r="42" spans="2:18" s="6" customFormat="1"/>
    <row r="43" spans="2:18" s="23" customFormat="1" ht="45" customHeight="1">
      <c r="B43" s="775" t="s">
        <v>201</v>
      </c>
      <c r="C43" s="776"/>
      <c r="D43" s="776"/>
      <c r="E43" s="776"/>
      <c r="F43" s="777"/>
      <c r="G43" s="45" t="s">
        <v>436</v>
      </c>
      <c r="H43" s="45" t="s">
        <v>437</v>
      </c>
      <c r="I43" s="45" t="s">
        <v>438</v>
      </c>
      <c r="J43" s="775" t="s">
        <v>103</v>
      </c>
      <c r="K43" s="776"/>
      <c r="L43" s="777"/>
      <c r="M43" s="775" t="s">
        <v>104</v>
      </c>
      <c r="N43" s="776"/>
      <c r="O43" s="777"/>
      <c r="P43" s="775" t="s">
        <v>202</v>
      </c>
      <c r="Q43" s="776"/>
      <c r="R43" s="777"/>
    </row>
    <row r="44" spans="2:18" s="23" customFormat="1" ht="45" customHeight="1" thickBot="1">
      <c r="B44" s="129" t="s">
        <v>242</v>
      </c>
      <c r="C44" s="129" t="s">
        <v>92</v>
      </c>
      <c r="D44" s="129" t="s">
        <v>429</v>
      </c>
      <c r="E44" s="130" t="s">
        <v>430</v>
      </c>
      <c r="F44" s="45" t="s">
        <v>431</v>
      </c>
      <c r="G44" s="45" t="s">
        <v>198</v>
      </c>
      <c r="H44" s="45" t="s">
        <v>198</v>
      </c>
      <c r="I44" s="45" t="s">
        <v>198</v>
      </c>
      <c r="J44" s="45" t="s">
        <v>93</v>
      </c>
      <c r="K44" s="128" t="s">
        <v>100</v>
      </c>
      <c r="L44" s="128" t="s">
        <v>435</v>
      </c>
      <c r="M44" s="45" t="s">
        <v>99</v>
      </c>
      <c r="N44" s="128" t="s">
        <v>100</v>
      </c>
      <c r="O44" s="128" t="s">
        <v>435</v>
      </c>
      <c r="P44" s="129" t="s">
        <v>203</v>
      </c>
      <c r="Q44" s="129" t="s">
        <v>204</v>
      </c>
      <c r="R44" s="129" t="s">
        <v>205</v>
      </c>
    </row>
    <row r="45" spans="2:18" s="23" customFormat="1" ht="78" customHeight="1" thickBot="1">
      <c r="B45" s="660"/>
      <c r="C45" s="301"/>
      <c r="D45" s="301"/>
      <c r="E45" s="310"/>
      <c r="F45" s="301"/>
      <c r="G45" s="311"/>
      <c r="H45" s="311"/>
      <c r="I45" s="311"/>
      <c r="J45" s="311"/>
      <c r="K45" s="312"/>
      <c r="L45" s="313"/>
      <c r="M45" s="311"/>
      <c r="N45" s="312"/>
      <c r="O45" s="313"/>
      <c r="P45" s="311"/>
      <c r="Q45" s="311"/>
      <c r="R45" s="311"/>
    </row>
    <row r="46" spans="2:18" s="6" customFormat="1" ht="13.5" customHeight="1">
      <c r="B46" s="10"/>
    </row>
    <row r="47" spans="2:18" s="6" customFormat="1" ht="13.5" customHeight="1">
      <c r="B47" s="10"/>
    </row>
    <row r="49" spans="2:18" s="6" customFormat="1" ht="13.5" customHeight="1">
      <c r="B49" s="10"/>
    </row>
    <row r="50" spans="2:18" s="6" customFormat="1" ht="17.25">
      <c r="B50" s="160" t="s">
        <v>235</v>
      </c>
    </row>
    <row r="51" spans="2:18" s="23" customFormat="1" ht="45" customHeight="1">
      <c r="B51" s="733" t="s">
        <v>56</v>
      </c>
      <c r="C51" s="770" t="s">
        <v>461</v>
      </c>
      <c r="D51" s="733" t="s">
        <v>213</v>
      </c>
      <c r="E51" s="124" t="s">
        <v>106</v>
      </c>
      <c r="F51" s="789" t="s">
        <v>211</v>
      </c>
      <c r="G51" s="790"/>
      <c r="H51" s="790"/>
      <c r="I51" s="789" t="s">
        <v>212</v>
      </c>
      <c r="J51" s="790"/>
      <c r="K51" s="790"/>
      <c r="L51" s="791"/>
      <c r="M51" s="789" t="s">
        <v>62</v>
      </c>
      <c r="N51" s="791"/>
      <c r="O51" s="789" t="s">
        <v>63</v>
      </c>
      <c r="P51" s="790"/>
      <c r="Q51" s="790"/>
      <c r="R51" s="791"/>
    </row>
    <row r="52" spans="2:18" s="23" customFormat="1" ht="45" customHeight="1" thickBot="1">
      <c r="B52" s="43" t="s">
        <v>84</v>
      </c>
      <c r="C52" s="771"/>
      <c r="D52" s="131" t="s">
        <v>134</v>
      </c>
      <c r="E52" s="24" t="s">
        <v>107</v>
      </c>
      <c r="F52" s="143" t="s">
        <v>216</v>
      </c>
      <c r="G52" s="134" t="s">
        <v>217</v>
      </c>
      <c r="H52" s="118" t="s">
        <v>218</v>
      </c>
      <c r="I52" s="142" t="s">
        <v>216</v>
      </c>
      <c r="J52" s="137" t="s">
        <v>219</v>
      </c>
      <c r="K52" s="136" t="s">
        <v>220</v>
      </c>
      <c r="L52" s="136" t="s">
        <v>367</v>
      </c>
      <c r="M52" s="47" t="s">
        <v>85</v>
      </c>
      <c r="N52" s="47" t="s">
        <v>87</v>
      </c>
      <c r="O52" s="24" t="s">
        <v>85</v>
      </c>
      <c r="P52" s="44" t="s">
        <v>167</v>
      </c>
      <c r="Q52" s="44" t="s">
        <v>108</v>
      </c>
      <c r="R52" s="24" t="s">
        <v>86</v>
      </c>
    </row>
    <row r="53" spans="2:18" s="23" customFormat="1" ht="78.75" customHeight="1" thickBot="1">
      <c r="B53" s="307" t="s">
        <v>529</v>
      </c>
      <c r="C53" s="314"/>
      <c r="D53" s="315"/>
      <c r="E53" s="299"/>
      <c r="F53" s="653">
        <f>SUM(G53:H53)</f>
        <v>0</v>
      </c>
      <c r="G53" s="652"/>
      <c r="H53" s="456"/>
      <c r="I53" s="653">
        <f>SUM(J53:L53)</f>
        <v>0</v>
      </c>
      <c r="J53" s="661"/>
      <c r="K53" s="456"/>
      <c r="L53" s="657"/>
      <c r="M53" s="306"/>
      <c r="N53" s="306"/>
      <c r="O53" s="299"/>
      <c r="P53" s="303"/>
      <c r="Q53" s="299"/>
      <c r="R53" s="304"/>
    </row>
    <row r="54" spans="2:18" s="6" customFormat="1" ht="13.5" customHeight="1">
      <c r="B54" s="162"/>
      <c r="C54" s="730" t="s">
        <v>522</v>
      </c>
      <c r="D54" s="730"/>
      <c r="E54" s="162"/>
    </row>
    <row r="55" spans="2:18" s="6" customFormat="1" ht="13.5" customHeight="1">
      <c r="B55" s="23"/>
      <c r="C55" s="23"/>
      <c r="D55" s="835"/>
      <c r="E55" s="835"/>
      <c r="F55" s="835"/>
    </row>
    <row r="56" spans="2:18" s="6" customFormat="1" ht="13.5" customHeight="1">
      <c r="B56" s="23"/>
      <c r="C56" s="23"/>
      <c r="D56" s="23"/>
      <c r="E56" s="23"/>
    </row>
    <row r="57" spans="2:18" s="6" customFormat="1" ht="13.5" customHeight="1">
      <c r="B57" s="23"/>
      <c r="C57" s="23"/>
      <c r="D57" s="23"/>
      <c r="E57" s="23"/>
    </row>
    <row r="58" spans="2:18" s="6" customFormat="1" ht="13.5" customHeight="1">
      <c r="B58" s="10"/>
    </row>
    <row r="59" spans="2:18" s="6" customFormat="1" ht="13.5" customHeight="1">
      <c r="B59" s="10"/>
    </row>
    <row r="60" spans="2:18" s="6" customFormat="1" ht="17.25">
      <c r="B60" s="160" t="s">
        <v>244</v>
      </c>
    </row>
    <row r="61" spans="2:18" s="23" customFormat="1" ht="45" customHeight="1">
      <c r="B61" s="789" t="s">
        <v>439</v>
      </c>
      <c r="C61" s="791"/>
      <c r="D61" s="789" t="s">
        <v>168</v>
      </c>
      <c r="E61" s="790"/>
      <c r="F61" s="790"/>
      <c r="G61" s="790"/>
      <c r="H61" s="791"/>
      <c r="I61" s="789" t="s">
        <v>30</v>
      </c>
      <c r="J61" s="790"/>
      <c r="K61" s="791"/>
      <c r="L61" s="778" t="s">
        <v>463</v>
      </c>
      <c r="M61" s="789" t="s">
        <v>110</v>
      </c>
      <c r="N61" s="790"/>
      <c r="O61" s="791"/>
    </row>
    <row r="62" spans="2:18" s="23" customFormat="1" ht="48.75" thickBot="1">
      <c r="B62" s="44" t="s">
        <v>66</v>
      </c>
      <c r="C62" s="44" t="s">
        <v>67</v>
      </c>
      <c r="D62" s="1345" t="s">
        <v>501</v>
      </c>
      <c r="E62" s="143" t="s">
        <v>221</v>
      </c>
      <c r="F62" s="825" t="s">
        <v>495</v>
      </c>
      <c r="G62" s="826"/>
      <c r="H62" s="132" t="s">
        <v>269</v>
      </c>
      <c r="I62" s="24" t="s">
        <v>93</v>
      </c>
      <c r="J62" s="124" t="s">
        <v>100</v>
      </c>
      <c r="K62" s="124" t="s">
        <v>435</v>
      </c>
      <c r="L62" s="809"/>
      <c r="M62" s="135" t="s">
        <v>466</v>
      </c>
      <c r="N62" s="24" t="s">
        <v>109</v>
      </c>
      <c r="O62" s="24" t="s">
        <v>38</v>
      </c>
    </row>
    <row r="63" spans="2:18" s="23" customFormat="1" ht="78.75" customHeight="1" thickBot="1">
      <c r="B63" s="307"/>
      <c r="C63" s="307"/>
      <c r="D63" s="1346"/>
      <c r="E63" s="653">
        <f>F63+H63</f>
        <v>0</v>
      </c>
      <c r="F63" s="860"/>
      <c r="G63" s="861"/>
      <c r="H63" s="456"/>
      <c r="I63" s="307"/>
      <c r="J63" s="308"/>
      <c r="K63" s="309"/>
      <c r="L63" s="458"/>
      <c r="M63" s="457"/>
      <c r="N63" s="317"/>
      <c r="O63" s="316"/>
    </row>
    <row r="64" spans="2:18" s="6" customFormat="1">
      <c r="B64" s="10" t="s">
        <v>462</v>
      </c>
      <c r="H64" s="10"/>
      <c r="L64" s="6" t="s">
        <v>464</v>
      </c>
    </row>
    <row r="65" spans="2:35" s="6" customFormat="1">
      <c r="B65" s="10"/>
      <c r="M65" s="488"/>
      <c r="N65" s="488"/>
      <c r="O65" s="642" t="s">
        <v>465</v>
      </c>
      <c r="AH65" s="23"/>
      <c r="AI65" s="23"/>
    </row>
    <row r="66" spans="2:35">
      <c r="L66" s="8"/>
      <c r="M66" s="446"/>
      <c r="N66" s="446"/>
      <c r="AH66" s="23"/>
      <c r="AI66" s="23"/>
    </row>
    <row r="67" spans="2:35">
      <c r="AH67" s="23"/>
      <c r="AI67" s="23"/>
    </row>
    <row r="69" spans="2:35">
      <c r="D69" s="10"/>
    </row>
    <row r="70" spans="2:35" ht="14.25" customHeight="1"/>
    <row r="73" spans="2:35">
      <c r="B73" s="23"/>
    </row>
    <row r="74" spans="2:35">
      <c r="AH74" s="23"/>
      <c r="AI74" s="23"/>
    </row>
    <row r="75" spans="2:35">
      <c r="B75" s="23"/>
      <c r="AH75" s="6"/>
      <c r="AI75" s="6"/>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sheetData>
  <sheetProtection formatCells="0" formatColumns="0" formatRows="0"/>
  <mergeCells count="94">
    <mergeCell ref="F63:G63"/>
    <mergeCell ref="V5:Y5"/>
    <mergeCell ref="X6:Y6"/>
    <mergeCell ref="X7:Y7"/>
    <mergeCell ref="O51:R51"/>
    <mergeCell ref="O11:O12"/>
    <mergeCell ref="I51:L51"/>
    <mergeCell ref="E34:K34"/>
    <mergeCell ref="O21:O23"/>
    <mergeCell ref="E21:E23"/>
    <mergeCell ref="F21:F23"/>
    <mergeCell ref="G21:G23"/>
    <mergeCell ref="E36:E38"/>
    <mergeCell ref="F36:F38"/>
    <mergeCell ref="M61:O61"/>
    <mergeCell ref="L61:L62"/>
    <mergeCell ref="B21:B23"/>
    <mergeCell ref="C21:C23"/>
    <mergeCell ref="G36:G38"/>
    <mergeCell ref="K36:K37"/>
    <mergeCell ref="H21:H23"/>
    <mergeCell ref="H36:H38"/>
    <mergeCell ref="B36:B38"/>
    <mergeCell ref="C36:C38"/>
    <mergeCell ref="D36:D38"/>
    <mergeCell ref="I21:I23"/>
    <mergeCell ref="J36:J38"/>
    <mergeCell ref="E24:G24"/>
    <mergeCell ref="C51:C52"/>
    <mergeCell ref="D55:F55"/>
    <mergeCell ref="B61:C61"/>
    <mergeCell ref="I61:K61"/>
    <mergeCell ref="D61:H61"/>
    <mergeCell ref="F51:H51"/>
    <mergeCell ref="M51:N51"/>
    <mergeCell ref="F62:G62"/>
    <mergeCell ref="P11:Q11"/>
    <mergeCell ref="B5:B6"/>
    <mergeCell ref="C5:C6"/>
    <mergeCell ref="C34:D34"/>
    <mergeCell ref="D5:F5"/>
    <mergeCell ref="B28:F28"/>
    <mergeCell ref="B19:B20"/>
    <mergeCell ref="C19:D19"/>
    <mergeCell ref="E19:E20"/>
    <mergeCell ref="D11:D12"/>
    <mergeCell ref="G11:G12"/>
    <mergeCell ref="E11:F11"/>
    <mergeCell ref="B24:D24"/>
    <mergeCell ref="D21:D23"/>
    <mergeCell ref="F19:F20"/>
    <mergeCell ref="V1:X1"/>
    <mergeCell ref="J28:L28"/>
    <mergeCell ref="R11:S11"/>
    <mergeCell ref="H5:J5"/>
    <mergeCell ref="K5:K6"/>
    <mergeCell ref="H11:J11"/>
    <mergeCell ref="S1:T1"/>
    <mergeCell ref="M28:O28"/>
    <mergeCell ref="Q21:Q23"/>
    <mergeCell ref="S21:S23"/>
    <mergeCell ref="P21:P23"/>
    <mergeCell ref="P5:P6"/>
    <mergeCell ref="O5:O6"/>
    <mergeCell ref="R5:U5"/>
    <mergeCell ref="Q5:Q6"/>
    <mergeCell ref="T21:T22"/>
    <mergeCell ref="P43:R43"/>
    <mergeCell ref="O36:O38"/>
    <mergeCell ref="M36:M38"/>
    <mergeCell ref="L34:R34"/>
    <mergeCell ref="P28:R28"/>
    <mergeCell ref="N36:N38"/>
    <mergeCell ref="M43:O43"/>
    <mergeCell ref="J31:O31"/>
    <mergeCell ref="Q36:Q38"/>
    <mergeCell ref="R36:R37"/>
    <mergeCell ref="L36:L38"/>
    <mergeCell ref="B11:B12"/>
    <mergeCell ref="C11:C12"/>
    <mergeCell ref="E1:G1"/>
    <mergeCell ref="L5:N5"/>
    <mergeCell ref="J43:L43"/>
    <mergeCell ref="K11:M11"/>
    <mergeCell ref="J21:J23"/>
    <mergeCell ref="L21:L23"/>
    <mergeCell ref="N21:N23"/>
    <mergeCell ref="B43:F43"/>
    <mergeCell ref="B34:B35"/>
    <mergeCell ref="G5:G6"/>
    <mergeCell ref="N11:N12"/>
    <mergeCell ref="G19:M19"/>
    <mergeCell ref="N19:T19"/>
    <mergeCell ref="M21:M22"/>
  </mergeCells>
  <phoneticPr fontId="2"/>
  <conditionalFormatting sqref="E63">
    <cfRule type="cellIs" dxfId="29" priority="3" stopIfTrue="1" operator="lessThan">
      <formula>1</formula>
    </cfRule>
  </conditionalFormatting>
  <dataValidations count="20">
    <dataValidation type="whole" allowBlank="1" showInputMessage="1" showErrorMessage="1" error="就職支援時間は１２時間以上２４時間以下で設定してください" sqref="G13">
      <formula1>12</formula1>
      <formula2>24</formula2>
    </dataValidation>
    <dataValidation type="whole" allowBlank="1" showInputMessage="1" showErrorMessage="1" error="１時限あたりの時間数は４５分以上６０分以下で設定してください" sqref="J13">
      <formula1>45</formula1>
      <formula2>60</formula2>
    </dataValidation>
    <dataValidation type="whole" allowBlank="1" showInputMessage="1" showErrorMessage="1" error="受入可能定員は１０人以上３０人以下で設定してください" sqref="N13">
      <formula1>10</formula1>
      <formula2>30</formula2>
    </dataValidation>
    <dataValidation allowBlank="1" showInputMessage="1" showErrorMessage="1" prompt="ホームページの写し等資格の概要がわかる書類を添付してください" sqref="M53:R53"/>
    <dataValidation allowBlank="1" showInputMessage="1" showErrorMessage="1" prompt="確認できるような教室写真を添付してください" sqref="G30:I30 G45:I45"/>
    <dataValidation allowBlank="1" showInputMessage="1" showErrorMessage="1" prompt="施設の外観の写真を添付してください" sqref="G7 K7"/>
    <dataValidation type="list" allowBlank="1" showInputMessage="1" showErrorMessage="1" sqref="P13:Q13">
      <formula1>"可,不可"</formula1>
    </dataValidation>
    <dataValidation type="list" allowBlank="1" showInputMessage="1" showErrorMessage="1" sqref="L63 R13:S13 F21 V7">
      <formula1>"有,無"</formula1>
    </dataValidation>
    <dataValidation type="list" allowBlank="1" showInputMessage="1" showErrorMessage="1" sqref="K63 L45 O45 L30 O30">
      <formula1>"○"</formula1>
    </dataValidation>
    <dataValidation type="list" allowBlank="1" showInputMessage="1" showErrorMessage="1" prompt="ある場合は写真を添付してください" sqref="I63:J63 J45:K45 M45:N45 J30:K30 M30:N30">
      <formula1>"○"</formula1>
    </dataValidation>
    <dataValidation type="list" allowBlank="1" showInputMessage="1" showErrorMessage="1" prompt="職業紹介権がある場合は、許可証の写しを添付してください" sqref="B63:C63">
      <formula1>"○"</formula1>
    </dataValidation>
    <dataValidation type="list" allowBlank="1" showInputMessage="1" showErrorMessage="1" sqref="M63">
      <formula1>"常時開放,時間限定"</formula1>
    </dataValidation>
    <dataValidation type="textLength" operator="lessThanOrEqual" allowBlank="1" showInputMessage="1" showErrorMessage="1" error="訓練科名は２０文字以内で設定してください。" sqref="C53">
      <formula1>20</formula1>
    </dataValidation>
    <dataValidation type="list" allowBlank="1" showInputMessage="1" showErrorMessage="1" prompt="確認できるような教室写真を添付してください" sqref="L21:L23 S21:S23 J36:J38 Q36:Q38">
      <formula1>"折りたたみパイプ椅子,パイプ椅子,OAチェア（4本脚・5本脚）,その他"</formula1>
    </dataValidation>
    <dataValidation type="list" allowBlank="1" showInputMessage="1" showErrorMessage="1" prompt="確認できるような教室写真を添付してください" sqref="H36:H38 O36:O38 J21:J23 Q21:Q23">
      <formula1>"1,2,3,4,5"</formula1>
    </dataValidation>
    <dataValidation allowBlank="1" sqref="D63"/>
    <dataValidation type="list" allowBlank="1" showInputMessage="1" showErrorMessage="1" prompt="確認できるような教室写真を添付してください" sqref="C30 C45">
      <formula1>"デスクトップ型,ノート型"</formula1>
    </dataValidation>
    <dataValidation type="custom" allowBlank="1" showInputMessage="1" error="学科と実技の合計が３００時間以上になるよう設定してください。" prompt="学科時間と実技時間の合計が180時間以上になるように設定してください" sqref="F13">
      <formula1>SUM($F13:$G13)&gt;=180</formula1>
    </dataValidation>
    <dataValidation type="custom" allowBlank="1" showInputMessage="1" error="学科と実技の合計が３００時間以上になるよう設定してください。" prompt="学科時間と実技時間の合計が180時間以上になるように設定してください" sqref="E13">
      <formula1>SUM($F13:$G13)&gt;=180</formula1>
    </dataValidation>
    <dataValidation type="whole" operator="lessThanOrEqual" allowBlank="1" showInputMessage="1" showErrorMessage="1" error="見積金額は50,000円以下で設定してください" sqref="B13:C13">
      <formula1>50000</formula1>
    </dataValidation>
  </dataValidations>
  <pageMargins left="0.39370078740157483" right="0.39370078740157483" top="0.59055118110236227" bottom="0.59055118110236227" header="0.39370078740157483" footer="0.31496062992125984"/>
  <pageSetup paperSize="9" scale="35" orientation="portrait" horizontalDpi="300" r:id="rId1"/>
  <headerFooter alignWithMargins="0">
    <oddHeader>&amp;R&amp;10&amp;F</oddHeader>
  </headerFooter>
  <cellWatches>
    <cellWatch r="F13"/>
  </cellWatch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pageSetUpPr fitToPage="1"/>
  </sheetPr>
  <dimension ref="A1:R57"/>
  <sheetViews>
    <sheetView view="pageBreakPreview" topLeftCell="A34" zoomScale="60" zoomScaleNormal="85" workbookViewId="0">
      <selection activeCell="K44" sqref="K44"/>
    </sheetView>
  </sheetViews>
  <sheetFormatPr defaultRowHeight="13.5"/>
  <cols>
    <col min="1" max="1" width="4.625" style="371" customWidth="1"/>
    <col min="2" max="2" width="3.375" style="371" bestFit="1" customWidth="1"/>
    <col min="3" max="3" width="27.625" style="383" customWidth="1"/>
    <col min="4" max="4" width="5.75" style="371" customWidth="1"/>
    <col min="5" max="5" width="4.625" style="371" customWidth="1"/>
    <col min="6" max="6" width="3.375" style="371" bestFit="1" customWidth="1"/>
    <col min="7" max="7" width="27.625" style="383" customWidth="1"/>
    <col min="8" max="8" width="5.75" style="371" customWidth="1"/>
    <col min="9" max="9" width="4.625" style="371" customWidth="1"/>
    <col min="10" max="10" width="3.375" style="371" bestFit="1" customWidth="1"/>
    <col min="11" max="11" width="27.625" style="383" customWidth="1"/>
    <col min="12" max="12" width="5.75" style="371" customWidth="1"/>
    <col min="13" max="13" width="5" style="371" bestFit="1" customWidth="1"/>
    <col min="14" max="14" width="5.625" style="371" bestFit="1" customWidth="1"/>
    <col min="15" max="15" width="9" style="371"/>
    <col min="16" max="16" width="9" style="371" customWidth="1"/>
    <col min="17" max="18" width="9.125" style="371" customWidth="1"/>
    <col min="19" max="21" width="9" style="371" customWidth="1"/>
    <col min="22" max="16384" width="9" style="371"/>
  </cols>
  <sheetData>
    <row r="1" spans="1:18" ht="17.25">
      <c r="A1" s="368" t="s">
        <v>528</v>
      </c>
      <c r="B1" s="368"/>
      <c r="C1" s="369"/>
      <c r="D1" s="368"/>
      <c r="E1" s="368"/>
      <c r="F1" s="368"/>
      <c r="G1" s="369"/>
      <c r="H1" s="368"/>
      <c r="I1" s="370">
        <v>9</v>
      </c>
      <c r="J1" s="368"/>
      <c r="K1" s="369" t="s">
        <v>35</v>
      </c>
      <c r="L1" s="368"/>
    </row>
    <row r="2" spans="1:18" ht="9.75" customHeight="1">
      <c r="A2" s="372"/>
      <c r="B2" s="372"/>
      <c r="C2" s="373"/>
      <c r="D2" s="372"/>
      <c r="E2" s="372"/>
      <c r="F2" s="372"/>
      <c r="G2" s="373"/>
      <c r="H2" s="372"/>
      <c r="I2" s="372"/>
      <c r="J2" s="372"/>
      <c r="K2" s="373"/>
      <c r="L2" s="372"/>
    </row>
    <row r="3" spans="1:18" ht="15" customHeight="1">
      <c r="A3" s="372"/>
      <c r="B3" s="372"/>
      <c r="C3" s="373"/>
      <c r="D3" s="372"/>
      <c r="E3" s="372"/>
      <c r="F3" s="372"/>
      <c r="G3" s="373"/>
      <c r="H3" s="1285" t="s">
        <v>275</v>
      </c>
      <c r="I3" s="1285"/>
      <c r="J3" s="1285"/>
      <c r="K3" s="1286">
        <f>入力表!C53</f>
        <v>0</v>
      </c>
      <c r="L3" s="1286"/>
      <c r="M3" s="1286"/>
      <c r="N3" s="1286"/>
    </row>
    <row r="4" spans="1:18" ht="15" customHeight="1">
      <c r="A4" s="372"/>
      <c r="B4" s="372"/>
      <c r="C4" s="373"/>
      <c r="D4" s="372"/>
      <c r="E4" s="372"/>
      <c r="F4" s="372"/>
      <c r="G4" s="373"/>
      <c r="H4" s="1285" t="s">
        <v>31</v>
      </c>
      <c r="I4" s="1285"/>
      <c r="J4" s="1285"/>
      <c r="K4" s="1286">
        <f>入力表!G7</f>
        <v>0</v>
      </c>
      <c r="L4" s="1286"/>
      <c r="M4" s="1286"/>
      <c r="N4" s="1286"/>
    </row>
    <row r="5" spans="1:18" s="375" customFormat="1">
      <c r="A5" s="374" t="s">
        <v>499</v>
      </c>
      <c r="B5" s="375" t="s">
        <v>440</v>
      </c>
      <c r="C5" s="596"/>
      <c r="D5" s="376"/>
      <c r="E5" s="374"/>
      <c r="G5" s="596"/>
      <c r="H5" s="376"/>
      <c r="I5" s="376"/>
      <c r="J5" s="597"/>
      <c r="K5" s="377" t="s">
        <v>24</v>
      </c>
      <c r="L5" s="378">
        <f>入力表!E$13</f>
        <v>0</v>
      </c>
    </row>
    <row r="6" spans="1:18" s="375" customFormat="1">
      <c r="A6" s="374" t="s">
        <v>524</v>
      </c>
      <c r="B6" s="744" t="s">
        <v>526</v>
      </c>
      <c r="C6" s="596"/>
      <c r="D6" s="376"/>
      <c r="E6" s="374"/>
      <c r="G6" s="596"/>
      <c r="H6" s="376"/>
      <c r="I6" s="376"/>
      <c r="J6" s="597"/>
      <c r="K6" s="377" t="s">
        <v>25</v>
      </c>
      <c r="L6" s="378">
        <f>入力表!F$13</f>
        <v>0</v>
      </c>
    </row>
    <row r="7" spans="1:18" s="375" customFormat="1">
      <c r="A7" s="374"/>
      <c r="B7" s="1287"/>
      <c r="C7" s="1287"/>
      <c r="D7" s="1287"/>
      <c r="E7" s="1287"/>
      <c r="F7" s="1287"/>
      <c r="G7" s="1287"/>
      <c r="H7" s="1287"/>
      <c r="I7" s="1287"/>
      <c r="J7" s="1287"/>
      <c r="K7" s="377" t="s">
        <v>78</v>
      </c>
      <c r="L7" s="378">
        <f>入力表!G$13</f>
        <v>0</v>
      </c>
    </row>
    <row r="8" spans="1:18" s="375" customFormat="1">
      <c r="A8" s="379" t="s">
        <v>499</v>
      </c>
      <c r="B8" s="380" t="s">
        <v>77</v>
      </c>
      <c r="C8" s="381"/>
      <c r="D8" s="376"/>
      <c r="E8" s="374"/>
      <c r="F8" s="376"/>
      <c r="G8" s="596"/>
      <c r="H8" s="376"/>
      <c r="I8" s="374"/>
      <c r="J8" s="597"/>
      <c r="K8" s="377" t="s">
        <v>273</v>
      </c>
      <c r="L8" s="378">
        <v>6</v>
      </c>
    </row>
    <row r="9" spans="1:18" s="375" customFormat="1">
      <c r="A9" s="379" t="s">
        <v>499</v>
      </c>
      <c r="B9" s="380" t="s">
        <v>331</v>
      </c>
      <c r="C9" s="381"/>
      <c r="D9" s="376"/>
      <c r="E9" s="374"/>
      <c r="F9" s="376"/>
      <c r="G9" s="596"/>
      <c r="H9" s="376"/>
      <c r="I9" s="374"/>
      <c r="J9" s="597"/>
      <c r="K9" s="377"/>
      <c r="L9" s="382"/>
    </row>
    <row r="10" spans="1:18" ht="11.25" customHeight="1" thickBot="1">
      <c r="A10" s="372"/>
      <c r="B10" s="372"/>
      <c r="C10" s="373"/>
      <c r="D10" s="372"/>
      <c r="E10" s="372"/>
      <c r="F10" s="372"/>
      <c r="G10" s="373"/>
      <c r="H10" s="372"/>
      <c r="I10" s="372"/>
      <c r="J10" s="372"/>
      <c r="K10" s="373"/>
      <c r="L10" s="372"/>
    </row>
    <row r="11" spans="1:18" ht="27" customHeight="1" thickTop="1" thickBot="1">
      <c r="A11" s="1291">
        <f>A12</f>
        <v>43344</v>
      </c>
      <c r="B11" s="1292"/>
      <c r="C11" s="1293"/>
      <c r="D11" s="459" t="s">
        <v>72</v>
      </c>
      <c r="E11" s="1291">
        <f>E13</f>
        <v>43375</v>
      </c>
      <c r="F11" s="1292"/>
      <c r="G11" s="1293"/>
      <c r="H11" s="460" t="s">
        <v>72</v>
      </c>
      <c r="I11" s="1291">
        <f>I12</f>
        <v>43405</v>
      </c>
      <c r="J11" s="1292"/>
      <c r="K11" s="1293"/>
      <c r="L11" s="459" t="s">
        <v>72</v>
      </c>
      <c r="Q11" s="631"/>
      <c r="R11" s="617"/>
    </row>
    <row r="12" spans="1:18" s="383" customFormat="1" ht="27" customHeight="1" thickTop="1">
      <c r="A12" s="758">
        <v>43344</v>
      </c>
      <c r="B12" s="630">
        <f t="shared" ref="B12:B41" si="0">WEEKDAY(A12)</f>
        <v>7</v>
      </c>
      <c r="C12" s="759"/>
      <c r="D12" s="760"/>
      <c r="E12" s="469">
        <f>A41+1</f>
        <v>43374</v>
      </c>
      <c r="F12" s="630">
        <f t="shared" ref="F12:F40" si="1">WEEKDAY(E12)</f>
        <v>2</v>
      </c>
      <c r="G12" s="413"/>
      <c r="H12" s="468"/>
      <c r="I12" s="465">
        <f>E42+1</f>
        <v>43405</v>
      </c>
      <c r="J12" s="640">
        <f>WEEKDAY(I12)</f>
        <v>5</v>
      </c>
      <c r="K12" s="461"/>
      <c r="L12" s="467"/>
      <c r="Q12" s="629"/>
      <c r="R12" s="616"/>
    </row>
    <row r="13" spans="1:18" s="383" customFormat="1" ht="27" customHeight="1">
      <c r="A13" s="464">
        <f t="shared" ref="A13:A41" si="2">A12+1</f>
        <v>43345</v>
      </c>
      <c r="B13" s="601">
        <f t="shared" si="0"/>
        <v>1</v>
      </c>
      <c r="C13" s="615"/>
      <c r="D13" s="447"/>
      <c r="E13" s="605">
        <f>E12+1</f>
        <v>43375</v>
      </c>
      <c r="F13" s="604">
        <f t="shared" si="1"/>
        <v>3</v>
      </c>
      <c r="G13" s="755"/>
      <c r="H13" s="447"/>
      <c r="I13" s="466">
        <f>I12+1</f>
        <v>43406</v>
      </c>
      <c r="J13" s="640">
        <f>WEEKDAY(I13)</f>
        <v>6</v>
      </c>
      <c r="K13" s="417"/>
      <c r="L13" s="462"/>
      <c r="Q13" s="617"/>
      <c r="R13" s="616"/>
    </row>
    <row r="14" spans="1:18" s="383" customFormat="1" ht="27" customHeight="1">
      <c r="A14" s="762">
        <f t="shared" si="2"/>
        <v>43346</v>
      </c>
      <c r="B14" s="763">
        <f t="shared" si="0"/>
        <v>2</v>
      </c>
      <c r="C14" s="764" t="s">
        <v>441</v>
      </c>
      <c r="D14" s="765">
        <v>3</v>
      </c>
      <c r="E14" s="605">
        <f>E13+1</f>
        <v>43376</v>
      </c>
      <c r="F14" s="604">
        <f t="shared" si="1"/>
        <v>4</v>
      </c>
      <c r="G14" s="755"/>
      <c r="H14" s="447"/>
      <c r="I14" s="624">
        <f>I13+1</f>
        <v>43407</v>
      </c>
      <c r="J14" s="641">
        <f t="shared" ref="J14:J40" si="3">WEEKDAY(I14)</f>
        <v>7</v>
      </c>
      <c r="K14" s="622"/>
      <c r="L14" s="621"/>
      <c r="Q14" s="617"/>
      <c r="R14" s="616"/>
    </row>
    <row r="15" spans="1:18" s="383" customFormat="1" ht="27" customHeight="1">
      <c r="A15" s="464">
        <f t="shared" si="2"/>
        <v>43347</v>
      </c>
      <c r="B15" s="601">
        <f t="shared" si="0"/>
        <v>3</v>
      </c>
      <c r="C15" s="757"/>
      <c r="D15" s="447"/>
      <c r="E15" s="605">
        <f t="shared" ref="E15:E40" si="4">E14+1</f>
        <v>43377</v>
      </c>
      <c r="F15" s="604">
        <f t="shared" si="1"/>
        <v>5</v>
      </c>
      <c r="G15" s="755"/>
      <c r="H15" s="447"/>
      <c r="I15" s="466">
        <f t="shared" ref="I15:I40" si="5">I14+1</f>
        <v>43408</v>
      </c>
      <c r="J15" s="640">
        <f t="shared" si="3"/>
        <v>1</v>
      </c>
      <c r="K15" s="417"/>
      <c r="L15" s="462"/>
      <c r="Q15" s="617"/>
      <c r="R15" s="616"/>
    </row>
    <row r="16" spans="1:18" s="383" customFormat="1" ht="27" customHeight="1">
      <c r="A16" s="464">
        <f t="shared" si="2"/>
        <v>43348</v>
      </c>
      <c r="B16" s="601">
        <f t="shared" si="0"/>
        <v>4</v>
      </c>
      <c r="C16" s="411"/>
      <c r="D16" s="447"/>
      <c r="E16" s="605">
        <f t="shared" si="4"/>
        <v>43378</v>
      </c>
      <c r="F16" s="604">
        <f t="shared" si="1"/>
        <v>6</v>
      </c>
      <c r="G16" s="755"/>
      <c r="H16" s="447"/>
      <c r="I16" s="620">
        <f t="shared" si="5"/>
        <v>43409</v>
      </c>
      <c r="J16" s="640">
        <f t="shared" si="3"/>
        <v>2</v>
      </c>
      <c r="K16" s="417"/>
      <c r="L16" s="462"/>
      <c r="Q16" s="617"/>
      <c r="R16" s="616"/>
    </row>
    <row r="17" spans="1:18" s="383" customFormat="1" ht="27" customHeight="1">
      <c r="A17" s="611">
        <f t="shared" si="2"/>
        <v>43349</v>
      </c>
      <c r="B17" s="610">
        <f t="shared" si="0"/>
        <v>5</v>
      </c>
      <c r="C17" s="412"/>
      <c r="D17" s="609"/>
      <c r="E17" s="605">
        <f t="shared" si="4"/>
        <v>43379</v>
      </c>
      <c r="F17" s="604">
        <f t="shared" si="1"/>
        <v>7</v>
      </c>
      <c r="G17" s="755"/>
      <c r="H17" s="447"/>
      <c r="I17" s="466">
        <f t="shared" si="5"/>
        <v>43410</v>
      </c>
      <c r="J17" s="640">
        <f t="shared" si="3"/>
        <v>3</v>
      </c>
      <c r="K17" s="417"/>
      <c r="L17" s="462"/>
      <c r="Q17" s="617"/>
      <c r="R17" s="616"/>
    </row>
    <row r="18" spans="1:18" s="383" customFormat="1" ht="27" customHeight="1">
      <c r="A18" s="464">
        <f t="shared" si="2"/>
        <v>43350</v>
      </c>
      <c r="B18" s="601">
        <f t="shared" si="0"/>
        <v>6</v>
      </c>
      <c r="C18" s="411"/>
      <c r="D18" s="447"/>
      <c r="E18" s="605">
        <f t="shared" si="4"/>
        <v>43380</v>
      </c>
      <c r="F18" s="604">
        <f t="shared" si="1"/>
        <v>1</v>
      </c>
      <c r="G18" s="417"/>
      <c r="H18" s="447"/>
      <c r="I18" s="620">
        <f t="shared" si="5"/>
        <v>43411</v>
      </c>
      <c r="J18" s="640">
        <f t="shared" si="3"/>
        <v>4</v>
      </c>
      <c r="K18" s="417"/>
      <c r="L18" s="462"/>
      <c r="Q18" s="617"/>
      <c r="R18" s="616"/>
    </row>
    <row r="19" spans="1:18" s="383" customFormat="1" ht="27" customHeight="1">
      <c r="A19" s="611">
        <f t="shared" si="2"/>
        <v>43351</v>
      </c>
      <c r="B19" s="610">
        <f t="shared" si="0"/>
        <v>7</v>
      </c>
      <c r="C19" s="412"/>
      <c r="D19" s="609"/>
      <c r="E19" s="636">
        <f t="shared" si="4"/>
        <v>43381</v>
      </c>
      <c r="F19" s="623">
        <f t="shared" si="1"/>
        <v>2</v>
      </c>
      <c r="G19" s="622"/>
      <c r="H19" s="625"/>
      <c r="I19" s="466">
        <f t="shared" si="5"/>
        <v>43412</v>
      </c>
      <c r="J19" s="640">
        <f t="shared" si="3"/>
        <v>5</v>
      </c>
      <c r="K19" s="417"/>
      <c r="L19" s="462"/>
      <c r="Q19" s="617"/>
      <c r="R19" s="616"/>
    </row>
    <row r="20" spans="1:18" s="383" customFormat="1" ht="27" customHeight="1">
      <c r="A20" s="464">
        <f t="shared" si="2"/>
        <v>43352</v>
      </c>
      <c r="B20" s="601">
        <f t="shared" si="0"/>
        <v>1</v>
      </c>
      <c r="C20" s="411"/>
      <c r="D20" s="447"/>
      <c r="E20" s="605">
        <f t="shared" si="4"/>
        <v>43382</v>
      </c>
      <c r="F20" s="604">
        <f t="shared" si="1"/>
        <v>3</v>
      </c>
      <c r="G20" s="615"/>
      <c r="H20" s="609"/>
      <c r="I20" s="620">
        <f t="shared" si="5"/>
        <v>43413</v>
      </c>
      <c r="J20" s="640">
        <f t="shared" si="3"/>
        <v>6</v>
      </c>
      <c r="K20" s="755"/>
      <c r="L20" s="462"/>
      <c r="Q20" s="617"/>
      <c r="R20" s="616"/>
    </row>
    <row r="21" spans="1:18" s="383" customFormat="1" ht="27" customHeight="1">
      <c r="A21" s="464">
        <f t="shared" si="2"/>
        <v>43353</v>
      </c>
      <c r="B21" s="601">
        <f t="shared" si="0"/>
        <v>2</v>
      </c>
      <c r="C21" s="411"/>
      <c r="D21" s="447"/>
      <c r="E21" s="605">
        <f t="shared" si="4"/>
        <v>43383</v>
      </c>
      <c r="F21" s="604">
        <f t="shared" si="1"/>
        <v>4</v>
      </c>
      <c r="G21" s="755"/>
      <c r="H21" s="447"/>
      <c r="I21" s="466">
        <f t="shared" si="5"/>
        <v>43414</v>
      </c>
      <c r="J21" s="640">
        <f t="shared" si="3"/>
        <v>7</v>
      </c>
      <c r="K21" s="615"/>
      <c r="L21" s="619"/>
      <c r="Q21" s="617"/>
      <c r="R21" s="616"/>
    </row>
    <row r="22" spans="1:18" s="383" customFormat="1" ht="27" customHeight="1">
      <c r="A22" s="464">
        <f t="shared" si="2"/>
        <v>43354</v>
      </c>
      <c r="B22" s="601">
        <f t="shared" si="0"/>
        <v>3</v>
      </c>
      <c r="C22" s="411"/>
      <c r="D22" s="447"/>
      <c r="E22" s="605">
        <f t="shared" si="4"/>
        <v>43384</v>
      </c>
      <c r="F22" s="604">
        <f t="shared" si="1"/>
        <v>5</v>
      </c>
      <c r="G22" s="417"/>
      <c r="H22" s="447"/>
      <c r="I22" s="620">
        <f t="shared" si="5"/>
        <v>43415</v>
      </c>
      <c r="J22" s="640">
        <f t="shared" si="3"/>
        <v>1</v>
      </c>
      <c r="K22" s="417"/>
      <c r="L22" s="462"/>
      <c r="Q22" s="617"/>
      <c r="R22" s="616"/>
    </row>
    <row r="23" spans="1:18" s="383" customFormat="1" ht="27" customHeight="1">
      <c r="A23" s="464">
        <f t="shared" si="2"/>
        <v>43355</v>
      </c>
      <c r="B23" s="601">
        <f t="shared" si="0"/>
        <v>4</v>
      </c>
      <c r="C23" s="615"/>
      <c r="D23" s="609"/>
      <c r="E23" s="605">
        <f t="shared" si="4"/>
        <v>43385</v>
      </c>
      <c r="F23" s="604">
        <f t="shared" si="1"/>
        <v>6</v>
      </c>
      <c r="G23" s="417"/>
      <c r="H23" s="447"/>
      <c r="I23" s="466">
        <f t="shared" si="5"/>
        <v>43416</v>
      </c>
      <c r="J23" s="640">
        <f t="shared" si="3"/>
        <v>2</v>
      </c>
      <c r="K23" s="417"/>
      <c r="L23" s="462"/>
      <c r="Q23" s="617"/>
      <c r="R23" s="616"/>
    </row>
    <row r="24" spans="1:18" s="383" customFormat="1" ht="27" customHeight="1">
      <c r="A24" s="464">
        <f t="shared" si="2"/>
        <v>43356</v>
      </c>
      <c r="B24" s="601">
        <f t="shared" si="0"/>
        <v>5</v>
      </c>
      <c r="C24" s="411"/>
      <c r="D24" s="447"/>
      <c r="E24" s="605">
        <f t="shared" si="4"/>
        <v>43386</v>
      </c>
      <c r="F24" s="604">
        <f t="shared" si="1"/>
        <v>7</v>
      </c>
      <c r="G24" s="417"/>
      <c r="H24" s="447"/>
      <c r="I24" s="620">
        <f t="shared" si="5"/>
        <v>43417</v>
      </c>
      <c r="J24" s="640">
        <f t="shared" si="3"/>
        <v>3</v>
      </c>
      <c r="K24" s="417"/>
      <c r="L24" s="462"/>
      <c r="Q24" s="617"/>
      <c r="R24" s="616"/>
    </row>
    <row r="25" spans="1:18" s="383" customFormat="1" ht="27" customHeight="1">
      <c r="A25" s="464">
        <f t="shared" si="2"/>
        <v>43357</v>
      </c>
      <c r="B25" s="601">
        <f t="shared" si="0"/>
        <v>6</v>
      </c>
      <c r="C25" s="411"/>
      <c r="D25" s="447"/>
      <c r="E25" s="605">
        <f t="shared" si="4"/>
        <v>43387</v>
      </c>
      <c r="F25" s="604">
        <f t="shared" si="1"/>
        <v>1</v>
      </c>
      <c r="G25" s="417"/>
      <c r="H25" s="447"/>
      <c r="I25" s="466">
        <f t="shared" si="5"/>
        <v>43418</v>
      </c>
      <c r="J25" s="640">
        <f t="shared" si="3"/>
        <v>4</v>
      </c>
      <c r="K25" s="417"/>
      <c r="L25" s="462"/>
      <c r="Q25" s="617"/>
      <c r="R25" s="616"/>
    </row>
    <row r="26" spans="1:18" s="383" customFormat="1" ht="27" customHeight="1">
      <c r="A26" s="464">
        <f t="shared" si="2"/>
        <v>43358</v>
      </c>
      <c r="B26" s="601">
        <f t="shared" si="0"/>
        <v>7</v>
      </c>
      <c r="C26" s="411"/>
      <c r="D26" s="447"/>
      <c r="E26" s="605">
        <f t="shared" si="4"/>
        <v>43388</v>
      </c>
      <c r="F26" s="604">
        <f t="shared" si="1"/>
        <v>2</v>
      </c>
      <c r="G26" s="417"/>
      <c r="H26" s="447"/>
      <c r="I26" s="620">
        <f t="shared" si="5"/>
        <v>43419</v>
      </c>
      <c r="J26" s="640">
        <f t="shared" si="3"/>
        <v>5</v>
      </c>
      <c r="K26" s="417"/>
      <c r="L26" s="462"/>
      <c r="Q26" s="617"/>
      <c r="R26" s="616"/>
    </row>
    <row r="27" spans="1:18" s="383" customFormat="1" ht="27" customHeight="1">
      <c r="A27" s="464">
        <f t="shared" si="2"/>
        <v>43359</v>
      </c>
      <c r="B27" s="601">
        <f t="shared" si="0"/>
        <v>1</v>
      </c>
      <c r="C27" s="411"/>
      <c r="D27" s="447"/>
      <c r="E27" s="605">
        <f t="shared" si="4"/>
        <v>43389</v>
      </c>
      <c r="F27" s="604">
        <f t="shared" si="1"/>
        <v>3</v>
      </c>
      <c r="G27" s="417"/>
      <c r="H27" s="447"/>
      <c r="I27" s="466">
        <f t="shared" si="5"/>
        <v>43420</v>
      </c>
      <c r="J27" s="640">
        <f t="shared" si="3"/>
        <v>6</v>
      </c>
      <c r="K27" s="417"/>
      <c r="L27" s="462"/>
      <c r="Q27" s="617"/>
      <c r="R27" s="616"/>
    </row>
    <row r="28" spans="1:18" s="383" customFormat="1" ht="27" customHeight="1">
      <c r="A28" s="628">
        <f t="shared" si="2"/>
        <v>43360</v>
      </c>
      <c r="B28" s="627">
        <f t="shared" si="0"/>
        <v>2</v>
      </c>
      <c r="C28" s="626"/>
      <c r="D28" s="625"/>
      <c r="E28" s="605">
        <f t="shared" si="4"/>
        <v>43390</v>
      </c>
      <c r="F28" s="604">
        <f t="shared" si="1"/>
        <v>4</v>
      </c>
      <c r="G28" s="417"/>
      <c r="H28" s="447"/>
      <c r="I28" s="620">
        <f t="shared" si="5"/>
        <v>43421</v>
      </c>
      <c r="J28" s="640">
        <f t="shared" si="3"/>
        <v>7</v>
      </c>
      <c r="K28" s="615"/>
      <c r="L28" s="462"/>
      <c r="Q28" s="617"/>
      <c r="R28" s="616"/>
    </row>
    <row r="29" spans="1:18" s="383" customFormat="1" ht="27" customHeight="1">
      <c r="A29" s="611">
        <f t="shared" si="2"/>
        <v>43361</v>
      </c>
      <c r="B29" s="610">
        <f t="shared" si="0"/>
        <v>3</v>
      </c>
      <c r="C29" s="412"/>
      <c r="D29" s="609"/>
      <c r="E29" s="605">
        <f t="shared" si="4"/>
        <v>43391</v>
      </c>
      <c r="F29" s="604">
        <f t="shared" si="1"/>
        <v>5</v>
      </c>
      <c r="G29" s="417"/>
      <c r="H29" s="447"/>
      <c r="I29" s="466">
        <f t="shared" si="5"/>
        <v>43422</v>
      </c>
      <c r="J29" s="640">
        <f t="shared" si="3"/>
        <v>1</v>
      </c>
      <c r="K29" s="615"/>
      <c r="L29" s="619"/>
      <c r="Q29" s="617"/>
      <c r="R29" s="616"/>
    </row>
    <row r="30" spans="1:18" s="383" customFormat="1" ht="27" customHeight="1">
      <c r="A30" s="464">
        <f t="shared" si="2"/>
        <v>43362</v>
      </c>
      <c r="B30" s="601">
        <f t="shared" si="0"/>
        <v>4</v>
      </c>
      <c r="C30" s="615"/>
      <c r="D30" s="609"/>
      <c r="E30" s="605">
        <f t="shared" si="4"/>
        <v>43392</v>
      </c>
      <c r="F30" s="604">
        <f t="shared" si="1"/>
        <v>6</v>
      </c>
      <c r="G30" s="615"/>
      <c r="H30" s="609"/>
      <c r="I30" s="620">
        <f t="shared" si="5"/>
        <v>43423</v>
      </c>
      <c r="J30" s="640">
        <f t="shared" si="3"/>
        <v>2</v>
      </c>
      <c r="K30" s="417"/>
      <c r="L30" s="462"/>
      <c r="Q30" s="617"/>
      <c r="R30" s="616"/>
    </row>
    <row r="31" spans="1:18" s="383" customFormat="1" ht="27" customHeight="1">
      <c r="A31" s="464">
        <f t="shared" si="2"/>
        <v>43363</v>
      </c>
      <c r="B31" s="601">
        <f t="shared" si="0"/>
        <v>5</v>
      </c>
      <c r="C31" s="411"/>
      <c r="D31" s="447"/>
      <c r="E31" s="605">
        <f t="shared" si="4"/>
        <v>43393</v>
      </c>
      <c r="F31" s="604">
        <f t="shared" si="1"/>
        <v>7</v>
      </c>
      <c r="G31" s="756"/>
      <c r="H31" s="609"/>
      <c r="I31" s="466">
        <f t="shared" si="5"/>
        <v>43424</v>
      </c>
      <c r="J31" s="640">
        <f t="shared" si="3"/>
        <v>3</v>
      </c>
      <c r="K31" s="417"/>
      <c r="L31" s="462"/>
      <c r="Q31" s="617"/>
      <c r="R31" s="616"/>
    </row>
    <row r="32" spans="1:18" s="383" customFormat="1" ht="27" customHeight="1">
      <c r="A32" s="464">
        <f t="shared" si="2"/>
        <v>43364</v>
      </c>
      <c r="B32" s="601">
        <f t="shared" si="0"/>
        <v>6</v>
      </c>
      <c r="C32" s="411"/>
      <c r="D32" s="447"/>
      <c r="E32" s="605">
        <f t="shared" si="4"/>
        <v>43394</v>
      </c>
      <c r="F32" s="604">
        <f t="shared" si="1"/>
        <v>1</v>
      </c>
      <c r="G32" s="615"/>
      <c r="H32" s="609"/>
      <c r="I32" s="620">
        <f t="shared" si="5"/>
        <v>43425</v>
      </c>
      <c r="J32" s="640">
        <f t="shared" si="3"/>
        <v>4</v>
      </c>
      <c r="K32" s="417"/>
      <c r="L32" s="462"/>
      <c r="Q32" s="617"/>
      <c r="R32" s="618"/>
    </row>
    <row r="33" spans="1:18" s="383" customFormat="1" ht="27" customHeight="1">
      <c r="A33" s="464">
        <f t="shared" si="2"/>
        <v>43365</v>
      </c>
      <c r="B33" s="601">
        <f t="shared" si="0"/>
        <v>7</v>
      </c>
      <c r="C33" s="411"/>
      <c r="D33" s="447"/>
      <c r="E33" s="605">
        <f t="shared" si="4"/>
        <v>43395</v>
      </c>
      <c r="F33" s="604">
        <f t="shared" si="1"/>
        <v>2</v>
      </c>
      <c r="G33" s="417"/>
      <c r="H33" s="447"/>
      <c r="I33" s="466">
        <f t="shared" si="5"/>
        <v>43426</v>
      </c>
      <c r="J33" s="640">
        <f t="shared" si="3"/>
        <v>5</v>
      </c>
      <c r="K33" s="417"/>
      <c r="L33" s="462"/>
      <c r="Q33" s="617"/>
      <c r="R33" s="616"/>
    </row>
    <row r="34" spans="1:18" s="383" customFormat="1" ht="27" customHeight="1">
      <c r="A34" s="464">
        <f t="shared" si="2"/>
        <v>43366</v>
      </c>
      <c r="B34" s="601">
        <f t="shared" si="0"/>
        <v>1</v>
      </c>
      <c r="C34" s="411"/>
      <c r="D34" s="447"/>
      <c r="E34" s="605">
        <f t="shared" si="4"/>
        <v>43396</v>
      </c>
      <c r="F34" s="604">
        <f t="shared" si="1"/>
        <v>3</v>
      </c>
      <c r="G34" s="755"/>
      <c r="H34" s="447"/>
      <c r="I34" s="624">
        <f t="shared" si="5"/>
        <v>43427</v>
      </c>
      <c r="J34" s="641">
        <f t="shared" si="3"/>
        <v>6</v>
      </c>
      <c r="K34" s="622"/>
      <c r="L34" s="621"/>
      <c r="Q34" s="617"/>
      <c r="R34" s="616"/>
    </row>
    <row r="35" spans="1:18" s="383" customFormat="1" ht="27" customHeight="1">
      <c r="A35" s="628">
        <f t="shared" si="2"/>
        <v>43367</v>
      </c>
      <c r="B35" s="627">
        <f t="shared" si="0"/>
        <v>2</v>
      </c>
      <c r="C35" s="626"/>
      <c r="D35" s="625"/>
      <c r="E35" s="605">
        <f t="shared" si="4"/>
        <v>43397</v>
      </c>
      <c r="F35" s="604">
        <f t="shared" si="1"/>
        <v>4</v>
      </c>
      <c r="G35" s="417"/>
      <c r="H35" s="447"/>
      <c r="I35" s="466">
        <f t="shared" si="5"/>
        <v>43428</v>
      </c>
      <c r="J35" s="640">
        <f t="shared" si="3"/>
        <v>7</v>
      </c>
      <c r="K35" s="755"/>
      <c r="L35" s="462"/>
      <c r="Q35" s="600"/>
      <c r="R35" s="599"/>
    </row>
    <row r="36" spans="1:18" s="383" customFormat="1" ht="27" customHeight="1">
      <c r="A36" s="464">
        <f t="shared" si="2"/>
        <v>43368</v>
      </c>
      <c r="B36" s="601">
        <f t="shared" si="0"/>
        <v>3</v>
      </c>
      <c r="C36" s="411"/>
      <c r="D36" s="447"/>
      <c r="E36" s="605">
        <f t="shared" si="4"/>
        <v>43398</v>
      </c>
      <c r="F36" s="604">
        <f t="shared" si="1"/>
        <v>5</v>
      </c>
      <c r="G36" s="417"/>
      <c r="H36" s="447"/>
      <c r="I36" s="620">
        <f t="shared" si="5"/>
        <v>43429</v>
      </c>
      <c r="J36" s="640">
        <f t="shared" si="3"/>
        <v>1</v>
      </c>
      <c r="K36" s="417"/>
      <c r="L36" s="462"/>
      <c r="Q36" s="600"/>
      <c r="R36" s="599"/>
    </row>
    <row r="37" spans="1:18" s="383" customFormat="1" ht="27" customHeight="1">
      <c r="A37" s="464">
        <f t="shared" si="2"/>
        <v>43369</v>
      </c>
      <c r="B37" s="601">
        <f t="shared" si="0"/>
        <v>4</v>
      </c>
      <c r="C37" s="615"/>
      <c r="D37" s="609"/>
      <c r="E37" s="605">
        <f t="shared" si="4"/>
        <v>43399</v>
      </c>
      <c r="F37" s="604">
        <f t="shared" si="1"/>
        <v>6</v>
      </c>
      <c r="G37" s="417"/>
      <c r="H37" s="447"/>
      <c r="I37" s="466">
        <f t="shared" si="5"/>
        <v>43430</v>
      </c>
      <c r="J37" s="640">
        <f t="shared" si="3"/>
        <v>2</v>
      </c>
      <c r="K37" s="417"/>
      <c r="L37" s="462"/>
      <c r="Q37" s="600"/>
      <c r="R37" s="599"/>
    </row>
    <row r="38" spans="1:18" s="383" customFormat="1" ht="27" customHeight="1">
      <c r="A38" s="464">
        <f t="shared" si="2"/>
        <v>43370</v>
      </c>
      <c r="B38" s="601">
        <f t="shared" si="0"/>
        <v>5</v>
      </c>
      <c r="C38" s="615"/>
      <c r="D38" s="609"/>
      <c r="E38" s="605">
        <f t="shared" si="4"/>
        <v>43400</v>
      </c>
      <c r="F38" s="604">
        <f t="shared" si="1"/>
        <v>7</v>
      </c>
      <c r="G38" s="417"/>
      <c r="H38" s="447"/>
      <c r="I38" s="620">
        <f t="shared" si="5"/>
        <v>43431</v>
      </c>
      <c r="J38" s="640">
        <f t="shared" si="3"/>
        <v>3</v>
      </c>
      <c r="K38" s="748"/>
      <c r="L38" s="749"/>
      <c r="Q38" s="600"/>
      <c r="R38" s="599"/>
    </row>
    <row r="39" spans="1:18" s="383" customFormat="1" ht="27" customHeight="1">
      <c r="A39" s="464">
        <f t="shared" si="2"/>
        <v>43371</v>
      </c>
      <c r="B39" s="601">
        <f t="shared" si="0"/>
        <v>6</v>
      </c>
      <c r="C39" s="411"/>
      <c r="D39" s="447"/>
      <c r="E39" s="605">
        <f t="shared" si="4"/>
        <v>43401</v>
      </c>
      <c r="F39" s="604">
        <f t="shared" si="1"/>
        <v>1</v>
      </c>
      <c r="G39" s="417"/>
      <c r="H39" s="505"/>
      <c r="I39" s="466">
        <f t="shared" si="5"/>
        <v>43432</v>
      </c>
      <c r="J39" s="640">
        <f t="shared" si="3"/>
        <v>4</v>
      </c>
      <c r="K39" s="748"/>
      <c r="L39" s="749"/>
      <c r="P39" s="409"/>
      <c r="Q39" s="600"/>
      <c r="R39" s="599"/>
    </row>
    <row r="40" spans="1:18" s="383" customFormat="1" ht="27" customHeight="1">
      <c r="A40" s="611">
        <f t="shared" si="2"/>
        <v>43372</v>
      </c>
      <c r="B40" s="610">
        <f t="shared" si="0"/>
        <v>7</v>
      </c>
      <c r="C40" s="412"/>
      <c r="D40" s="609"/>
      <c r="E40" s="605">
        <f t="shared" si="4"/>
        <v>43402</v>
      </c>
      <c r="F40" s="604">
        <f t="shared" si="1"/>
        <v>2</v>
      </c>
      <c r="G40" s="417"/>
      <c r="H40" s="505"/>
      <c r="I40" s="620">
        <f t="shared" si="5"/>
        <v>43433</v>
      </c>
      <c r="J40" s="640">
        <f t="shared" si="3"/>
        <v>5</v>
      </c>
      <c r="K40" s="748"/>
      <c r="L40" s="749"/>
      <c r="Q40" s="600"/>
      <c r="R40" s="599"/>
    </row>
    <row r="41" spans="1:18" s="383" customFormat="1" ht="27" customHeight="1">
      <c r="A41" s="464">
        <f t="shared" si="2"/>
        <v>43373</v>
      </c>
      <c r="B41" s="601">
        <f t="shared" si="0"/>
        <v>1</v>
      </c>
      <c r="C41" s="415"/>
      <c r="D41" s="447"/>
      <c r="E41" s="605">
        <f t="shared" ref="E41:E42" si="6">E40+1</f>
        <v>43403</v>
      </c>
      <c r="F41" s="604">
        <f t="shared" ref="F41:F42" si="7">WEEKDAY(E41)</f>
        <v>3</v>
      </c>
      <c r="G41" s="417"/>
      <c r="H41" s="505"/>
      <c r="I41" s="504">
        <f t="shared" ref="I41" si="8">I40+1</f>
        <v>43434</v>
      </c>
      <c r="J41" s="639">
        <f t="shared" ref="J41" si="9">WEEKDAY(I41)</f>
        <v>6</v>
      </c>
      <c r="K41" s="638" t="s">
        <v>525</v>
      </c>
      <c r="L41" s="508">
        <v>3</v>
      </c>
      <c r="Q41" s="600"/>
      <c r="R41" s="599"/>
    </row>
    <row r="42" spans="1:18" s="383" customFormat="1" ht="27" customHeight="1" thickBot="1">
      <c r="A42" s="464"/>
      <c r="B42" s="601"/>
      <c r="C42" s="470"/>
      <c r="D42" s="582"/>
      <c r="E42" s="608">
        <f t="shared" si="6"/>
        <v>43404</v>
      </c>
      <c r="F42" s="607">
        <f t="shared" si="7"/>
        <v>4</v>
      </c>
      <c r="G42" s="418"/>
      <c r="H42" s="606"/>
      <c r="I42" s="745"/>
      <c r="J42" s="746"/>
      <c r="K42" s="746"/>
      <c r="L42" s="747"/>
      <c r="M42" s="1278" t="s">
        <v>330</v>
      </c>
      <c r="N42" s="1278"/>
      <c r="Q42" s="600"/>
      <c r="R42" s="599"/>
    </row>
    <row r="43" spans="1:18" s="383" customFormat="1" ht="27" customHeight="1" thickTop="1" thickBot="1">
      <c r="A43" s="1279" t="s">
        <v>76</v>
      </c>
      <c r="B43" s="1280"/>
      <c r="C43" s="384">
        <f>COUNTIF(C12:C42,"*")-COUNTIF(C12:C42,"入校*")</f>
        <v>0</v>
      </c>
      <c r="D43" s="385" t="s">
        <v>75</v>
      </c>
      <c r="E43" s="1281" t="s">
        <v>76</v>
      </c>
      <c r="F43" s="1282"/>
      <c r="G43" s="598">
        <f>COUNTIF(G12:G42,"*")</f>
        <v>0</v>
      </c>
      <c r="H43" s="761" t="s">
        <v>75</v>
      </c>
      <c r="I43" s="1283" t="s">
        <v>76</v>
      </c>
      <c r="J43" s="1284"/>
      <c r="K43" s="598">
        <f>COUNTIF(K12:K42,"*")-COUNTIF(K12:K42,"修了*")-COUNTIF(K12:K42,"就職活動日*")</f>
        <v>0</v>
      </c>
      <c r="L43" s="507" t="s">
        <v>75</v>
      </c>
      <c r="M43" s="423">
        <f>SUM(C43,G43,K43)</f>
        <v>0</v>
      </c>
      <c r="N43" s="387" t="s">
        <v>75</v>
      </c>
    </row>
    <row r="44" spans="1:18" s="383" customFormat="1" ht="27" customHeight="1" thickTop="1">
      <c r="A44" s="1288" t="s">
        <v>73</v>
      </c>
      <c r="B44" s="1289"/>
      <c r="C44" s="416"/>
      <c r="D44" s="388" t="s">
        <v>72</v>
      </c>
      <c r="E44" s="1290" t="s">
        <v>73</v>
      </c>
      <c r="F44" s="1289"/>
      <c r="G44" s="413"/>
      <c r="H44" s="389" t="s">
        <v>72</v>
      </c>
      <c r="I44" s="1290" t="s">
        <v>73</v>
      </c>
      <c r="J44" s="1289"/>
      <c r="K44" s="413"/>
      <c r="L44" s="422" t="s">
        <v>72</v>
      </c>
      <c r="M44" s="386">
        <f>SUM(C44,G44,K44)</f>
        <v>0</v>
      </c>
      <c r="N44" s="387" t="s">
        <v>72</v>
      </c>
    </row>
    <row r="45" spans="1:18" s="383" customFormat="1" ht="27" customHeight="1">
      <c r="A45" s="1294" t="s">
        <v>74</v>
      </c>
      <c r="B45" s="1295"/>
      <c r="C45" s="417"/>
      <c r="D45" s="390" t="s">
        <v>72</v>
      </c>
      <c r="E45" s="1296" t="s">
        <v>74</v>
      </c>
      <c r="F45" s="1295"/>
      <c r="G45" s="411"/>
      <c r="H45" s="391" t="s">
        <v>72</v>
      </c>
      <c r="I45" s="1297" t="s">
        <v>74</v>
      </c>
      <c r="J45" s="1298"/>
      <c r="K45" s="412"/>
      <c r="L45" s="392" t="s">
        <v>72</v>
      </c>
      <c r="M45" s="386">
        <f>SUM(C45,G45,K45)</f>
        <v>0</v>
      </c>
      <c r="N45" s="387" t="s">
        <v>72</v>
      </c>
    </row>
    <row r="46" spans="1:18" s="383" customFormat="1" ht="27" customHeight="1" thickBot="1">
      <c r="A46" s="1299" t="s">
        <v>78</v>
      </c>
      <c r="B46" s="1300"/>
      <c r="C46" s="418"/>
      <c r="D46" s="393" t="s">
        <v>72</v>
      </c>
      <c r="E46" s="1301" t="s">
        <v>78</v>
      </c>
      <c r="F46" s="1300"/>
      <c r="G46" s="415"/>
      <c r="H46" s="394" t="s">
        <v>72</v>
      </c>
      <c r="I46" s="1302" t="s">
        <v>78</v>
      </c>
      <c r="J46" s="1303"/>
      <c r="K46" s="414"/>
      <c r="L46" s="395" t="s">
        <v>72</v>
      </c>
      <c r="M46" s="386">
        <f>SUM(C46,G46,K46)</f>
        <v>0</v>
      </c>
      <c r="N46" s="387" t="s">
        <v>72</v>
      </c>
    </row>
    <row r="47" spans="1:18" s="383" customFormat="1" ht="27" customHeight="1" thickTop="1">
      <c r="A47" s="1304" t="s">
        <v>333</v>
      </c>
      <c r="B47" s="1305"/>
      <c r="C47" s="396">
        <f>SUM(C44:C46)</f>
        <v>0</v>
      </c>
      <c r="D47" s="397" t="s">
        <v>72</v>
      </c>
      <c r="E47" s="1304" t="s">
        <v>333</v>
      </c>
      <c r="F47" s="1305"/>
      <c r="G47" s="463">
        <f>SUM(G44:G46)</f>
        <v>0</v>
      </c>
      <c r="H47" s="398" t="s">
        <v>72</v>
      </c>
      <c r="I47" s="1304" t="s">
        <v>333</v>
      </c>
      <c r="J47" s="1305"/>
      <c r="K47" s="463">
        <f>SUM(K44:K46)</f>
        <v>0</v>
      </c>
      <c r="L47" s="398" t="s">
        <v>72</v>
      </c>
      <c r="M47" s="386">
        <f>SUM(C47,G47,K47)</f>
        <v>0</v>
      </c>
      <c r="N47" s="387" t="s">
        <v>72</v>
      </c>
    </row>
    <row r="48" spans="1:18" s="383" customFormat="1" ht="27" customHeight="1" thickBot="1">
      <c r="A48" s="1306" t="s">
        <v>276</v>
      </c>
      <c r="B48" s="1307"/>
      <c r="C48" s="399">
        <v>3</v>
      </c>
      <c r="D48" s="400" t="s">
        <v>72</v>
      </c>
      <c r="E48" s="1308" t="s">
        <v>276</v>
      </c>
      <c r="F48" s="1309"/>
      <c r="G48" s="401"/>
      <c r="H48" s="402" t="s">
        <v>72</v>
      </c>
      <c r="I48" s="1306" t="s">
        <v>276</v>
      </c>
      <c r="J48" s="1307"/>
      <c r="K48" s="403">
        <v>3</v>
      </c>
      <c r="L48" s="404" t="s">
        <v>72</v>
      </c>
      <c r="M48" s="405">
        <f t="shared" ref="M48" si="10">SUM(C48,G48,K48)</f>
        <v>6</v>
      </c>
      <c r="N48" s="387" t="s">
        <v>72</v>
      </c>
    </row>
    <row r="49" spans="2:12" ht="14.25" thickTop="1">
      <c r="C49" s="406" t="str">
        <f>IF(M44=L5,"","＜ERROR＞")</f>
        <v/>
      </c>
      <c r="D49" s="475">
        <f>SUMIF(C12:C42,"&lt;&gt;入校式",D12:D42)</f>
        <v>0</v>
      </c>
      <c r="E49" s="475"/>
      <c r="F49" s="475"/>
      <c r="G49" s="476" t="str">
        <f>IF(M45=L6,"","＜ERROR＞")</f>
        <v/>
      </c>
      <c r="H49" s="475">
        <f>SUM(H12:H42)</f>
        <v>0</v>
      </c>
      <c r="I49" s="475"/>
      <c r="J49" s="475"/>
      <c r="K49" s="476" t="str">
        <f>IF(M46=L7,"","＜ERROR＞")</f>
        <v/>
      </c>
      <c r="L49" s="475">
        <f>SUMIF(K12:K42,"&lt;&gt;修了式",L12:L42)</f>
        <v>0</v>
      </c>
    </row>
    <row r="50" spans="2:12">
      <c r="C50" s="407" t="str">
        <f>IF(M44=L5,"","学科時間数が一致していません！")</f>
        <v/>
      </c>
      <c r="G50" s="407" t="str">
        <f>IF(M45=L6,"","実技時間数が一致していません！")</f>
        <v/>
      </c>
      <c r="K50" s="407" t="str">
        <f>IF(M46=L7,"","就職支援時間数が一致していません！")</f>
        <v/>
      </c>
    </row>
    <row r="53" spans="2:12">
      <c r="B53" s="408"/>
      <c r="C53" s="409"/>
      <c r="D53" s="410"/>
      <c r="E53" s="410"/>
    </row>
    <row r="54" spans="2:12">
      <c r="B54" s="408"/>
      <c r="C54" s="410"/>
      <c r="D54" s="409"/>
      <c r="E54" s="408"/>
    </row>
    <row r="55" spans="2:12">
      <c r="B55" s="408"/>
      <c r="C55" s="410"/>
      <c r="D55" s="409"/>
      <c r="E55" s="408"/>
    </row>
    <row r="56" spans="2:12">
      <c r="B56" s="408"/>
      <c r="C56" s="410"/>
      <c r="D56" s="409"/>
      <c r="E56" s="408"/>
    </row>
    <row r="57" spans="2:12">
      <c r="B57" s="408"/>
      <c r="C57" s="410"/>
      <c r="D57" s="409"/>
      <c r="E57" s="408"/>
    </row>
  </sheetData>
  <sheetProtection formatCells="0" formatColumns="0" formatRows="0"/>
  <protectedRanges>
    <protectedRange sqref="C13 C23 C30 C37:C38" name="範囲1_1"/>
    <protectedRange sqref="C42:D42" name="範囲1_2_1"/>
  </protectedRanges>
  <mergeCells count="27">
    <mergeCell ref="A47:B47"/>
    <mergeCell ref="E47:F47"/>
    <mergeCell ref="I47:J47"/>
    <mergeCell ref="A48:B48"/>
    <mergeCell ref="E48:F48"/>
    <mergeCell ref="I48:J48"/>
    <mergeCell ref="A45:B45"/>
    <mergeCell ref="E45:F45"/>
    <mergeCell ref="I45:J45"/>
    <mergeCell ref="A46:B46"/>
    <mergeCell ref="E46:F46"/>
    <mergeCell ref="I46:J46"/>
    <mergeCell ref="A44:B44"/>
    <mergeCell ref="E44:F44"/>
    <mergeCell ref="I44:J44"/>
    <mergeCell ref="A11:C11"/>
    <mergeCell ref="E11:G11"/>
    <mergeCell ref="I11:K11"/>
    <mergeCell ref="M42:N42"/>
    <mergeCell ref="A43:B43"/>
    <mergeCell ref="E43:F43"/>
    <mergeCell ref="I43:J43"/>
    <mergeCell ref="H3:J3"/>
    <mergeCell ref="K3:N3"/>
    <mergeCell ref="H4:J4"/>
    <mergeCell ref="K4:N4"/>
    <mergeCell ref="B7:J7"/>
  </mergeCells>
  <phoneticPr fontId="2"/>
  <conditionalFormatting sqref="A12:D42">
    <cfRule type="expression" dxfId="16" priority="11" stopIfTrue="1">
      <formula>OR($B12=1,$B12=7)</formula>
    </cfRule>
  </conditionalFormatting>
  <conditionalFormatting sqref="E12:H42">
    <cfRule type="expression" dxfId="15" priority="10" stopIfTrue="1">
      <formula>OR($F12=1,$F12=7)</formula>
    </cfRule>
  </conditionalFormatting>
  <conditionalFormatting sqref="L38:L41 I12:L13 K14:L37 I14:J41">
    <cfRule type="expression" dxfId="14" priority="9" stopIfTrue="1">
      <formula>OR($J12=1,$J12=7)</formula>
    </cfRule>
  </conditionalFormatting>
  <conditionalFormatting sqref="M46">
    <cfRule type="cellIs" dxfId="13" priority="2" stopIfTrue="1" operator="notEqual">
      <formula>$L$7</formula>
    </cfRule>
  </conditionalFormatting>
  <conditionalFormatting sqref="M45">
    <cfRule type="cellIs" dxfId="12" priority="3" stopIfTrue="1" operator="notEqual">
      <formula>$L$6</formula>
    </cfRule>
  </conditionalFormatting>
  <conditionalFormatting sqref="M44">
    <cfRule type="cellIs" dxfId="11" priority="4" stopIfTrue="1" operator="notEqual">
      <formula>$L$5</formula>
    </cfRule>
  </conditionalFormatting>
  <conditionalFormatting sqref="K38:K41">
    <cfRule type="expression" dxfId="10" priority="1" stopIfTrue="1">
      <formula>OR($J38=1,$J38=7)</formula>
    </cfRule>
  </conditionalFormatting>
  <dataValidations count="1">
    <dataValidation imeMode="off" allowBlank="1" showInputMessage="1" showErrorMessage="1" sqref="D12:D42 H12:H42 L12:L41"/>
  </dataValidations>
  <printOptions horizontalCentered="1"/>
  <pageMargins left="0.59055118110236227" right="0.19685039370078741" top="0.59055118110236227" bottom="0.59055118110236227" header="0.39370078740157483" footer="0.31496062992125984"/>
  <pageSetup paperSize="9" scale="71" orientation="portrait" r:id="rId1"/>
  <headerFooter alignWithMargins="0">
    <oddHeader>&amp;R&amp;10&amp;F</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pageSetUpPr fitToPage="1"/>
  </sheetPr>
  <dimension ref="A1:R57"/>
  <sheetViews>
    <sheetView view="pageBreakPreview" topLeftCell="A34" zoomScale="60" zoomScaleNormal="85" workbookViewId="0">
      <selection activeCell="P42" sqref="P42"/>
    </sheetView>
  </sheetViews>
  <sheetFormatPr defaultRowHeight="13.5"/>
  <cols>
    <col min="1" max="1" width="4.625" style="371" customWidth="1"/>
    <col min="2" max="2" width="3.375" style="371" bestFit="1" customWidth="1"/>
    <col min="3" max="3" width="27.625" style="383" customWidth="1"/>
    <col min="4" max="4" width="5.75" style="371" customWidth="1"/>
    <col min="5" max="5" width="4.625" style="371" customWidth="1"/>
    <col min="6" max="6" width="3.375" style="371" bestFit="1" customWidth="1"/>
    <col min="7" max="7" width="27.625" style="383" customWidth="1"/>
    <col min="8" max="8" width="5.75" style="371" customWidth="1"/>
    <col min="9" max="9" width="4.625" style="371" customWidth="1"/>
    <col min="10" max="10" width="3.375" style="371" bestFit="1" customWidth="1"/>
    <col min="11" max="11" width="27.625" style="383" customWidth="1"/>
    <col min="12" max="12" width="5.75" style="371" customWidth="1"/>
    <col min="13" max="13" width="5" style="371" bestFit="1" customWidth="1"/>
    <col min="14" max="14" width="5.625" style="371" bestFit="1" customWidth="1"/>
    <col min="15" max="15" width="9" style="371"/>
    <col min="16" max="16" width="9" style="371" customWidth="1"/>
    <col min="17" max="18" width="9.125" style="371" customWidth="1"/>
    <col min="19" max="21" width="9" style="371" customWidth="1"/>
    <col min="22" max="16384" width="9" style="371"/>
  </cols>
  <sheetData>
    <row r="1" spans="1:18" ht="17.25">
      <c r="A1" s="368" t="s">
        <v>527</v>
      </c>
      <c r="B1" s="368"/>
      <c r="C1" s="369"/>
      <c r="D1" s="368"/>
      <c r="E1" s="368"/>
      <c r="F1" s="368"/>
      <c r="G1" s="369"/>
      <c r="H1" s="368"/>
      <c r="I1" s="370">
        <v>12</v>
      </c>
      <c r="J1" s="368"/>
      <c r="K1" s="369" t="s">
        <v>35</v>
      </c>
      <c r="L1" s="368"/>
    </row>
    <row r="2" spans="1:18" ht="9.75" customHeight="1">
      <c r="A2" s="372"/>
      <c r="B2" s="372"/>
      <c r="C2" s="373"/>
      <c r="D2" s="372"/>
      <c r="E2" s="372"/>
      <c r="F2" s="372"/>
      <c r="G2" s="373"/>
      <c r="H2" s="372"/>
      <c r="I2" s="372"/>
      <c r="J2" s="372"/>
      <c r="K2" s="373"/>
      <c r="L2" s="372"/>
    </row>
    <row r="3" spans="1:18" ht="15" customHeight="1">
      <c r="A3" s="372"/>
      <c r="B3" s="372"/>
      <c r="C3" s="373"/>
      <c r="D3" s="372"/>
      <c r="E3" s="372"/>
      <c r="F3" s="372"/>
      <c r="G3" s="373"/>
      <c r="H3" s="1285" t="s">
        <v>275</v>
      </c>
      <c r="I3" s="1285"/>
      <c r="J3" s="1285"/>
      <c r="K3" s="1286">
        <f>入力表!C53</f>
        <v>0</v>
      </c>
      <c r="L3" s="1286"/>
      <c r="M3" s="1286"/>
      <c r="N3" s="1286"/>
    </row>
    <row r="4" spans="1:18" ht="15" customHeight="1">
      <c r="A4" s="372"/>
      <c r="B4" s="372"/>
      <c r="C4" s="373"/>
      <c r="D4" s="372"/>
      <c r="E4" s="372"/>
      <c r="F4" s="372"/>
      <c r="G4" s="373"/>
      <c r="H4" s="1285" t="s">
        <v>31</v>
      </c>
      <c r="I4" s="1285"/>
      <c r="J4" s="1285"/>
      <c r="K4" s="1286">
        <f>入力表!G7</f>
        <v>0</v>
      </c>
      <c r="L4" s="1286"/>
      <c r="M4" s="1286"/>
      <c r="N4" s="1286"/>
    </row>
    <row r="5" spans="1:18" s="375" customFormat="1">
      <c r="A5" s="374" t="s">
        <v>499</v>
      </c>
      <c r="B5" s="375" t="s">
        <v>440</v>
      </c>
      <c r="C5" s="596"/>
      <c r="D5" s="376"/>
      <c r="E5" s="374"/>
      <c r="G5" s="596"/>
      <c r="H5" s="376"/>
      <c r="I5" s="376"/>
      <c r="J5" s="597"/>
      <c r="K5" s="377" t="s">
        <v>24</v>
      </c>
      <c r="L5" s="378">
        <f>入力表!E$13</f>
        <v>0</v>
      </c>
    </row>
    <row r="6" spans="1:18" s="375" customFormat="1">
      <c r="A6" s="374" t="s">
        <v>499</v>
      </c>
      <c r="B6" s="744" t="s">
        <v>526</v>
      </c>
      <c r="C6" s="596"/>
      <c r="D6" s="376"/>
      <c r="E6" s="374"/>
      <c r="G6" s="596"/>
      <c r="H6" s="376"/>
      <c r="I6" s="376"/>
      <c r="J6" s="597"/>
      <c r="K6" s="377" t="s">
        <v>25</v>
      </c>
      <c r="L6" s="378">
        <f>入力表!F$13</f>
        <v>0</v>
      </c>
    </row>
    <row r="7" spans="1:18" s="375" customFormat="1">
      <c r="A7" s="374"/>
      <c r="B7" s="1287"/>
      <c r="C7" s="1287"/>
      <c r="D7" s="1287"/>
      <c r="E7" s="1287"/>
      <c r="F7" s="1287"/>
      <c r="G7" s="1287"/>
      <c r="H7" s="1287"/>
      <c r="I7" s="1287"/>
      <c r="J7" s="1287"/>
      <c r="K7" s="377" t="s">
        <v>78</v>
      </c>
      <c r="L7" s="378">
        <f>入力表!G$13</f>
        <v>0</v>
      </c>
    </row>
    <row r="8" spans="1:18" s="375" customFormat="1">
      <c r="A8" s="379" t="s">
        <v>499</v>
      </c>
      <c r="B8" s="380" t="s">
        <v>77</v>
      </c>
      <c r="C8" s="381"/>
      <c r="D8" s="376"/>
      <c r="E8" s="374"/>
      <c r="F8" s="376"/>
      <c r="G8" s="596"/>
      <c r="H8" s="376"/>
      <c r="I8" s="374"/>
      <c r="J8" s="597"/>
      <c r="K8" s="377" t="s">
        <v>273</v>
      </c>
      <c r="L8" s="378">
        <v>6</v>
      </c>
    </row>
    <row r="9" spans="1:18" s="375" customFormat="1">
      <c r="A9" s="379" t="s">
        <v>499</v>
      </c>
      <c r="B9" s="380" t="s">
        <v>331</v>
      </c>
      <c r="C9" s="381"/>
      <c r="D9" s="376"/>
      <c r="E9" s="374"/>
      <c r="F9" s="376"/>
      <c r="G9" s="596"/>
      <c r="H9" s="376"/>
      <c r="I9" s="374"/>
      <c r="J9" s="597"/>
      <c r="K9" s="377"/>
      <c r="L9" s="382"/>
    </row>
    <row r="10" spans="1:18" ht="11.25" customHeight="1" thickBot="1">
      <c r="A10" s="372"/>
      <c r="B10" s="372"/>
      <c r="C10" s="373"/>
      <c r="D10" s="372"/>
      <c r="E10" s="372"/>
      <c r="F10" s="372"/>
      <c r="G10" s="373"/>
      <c r="H10" s="372"/>
      <c r="I10" s="372"/>
      <c r="J10" s="372"/>
      <c r="K10" s="373"/>
      <c r="L10" s="372"/>
    </row>
    <row r="11" spans="1:18" ht="27" customHeight="1" thickTop="1" thickBot="1">
      <c r="A11" s="1291">
        <f>A12</f>
        <v>43435</v>
      </c>
      <c r="B11" s="1292"/>
      <c r="C11" s="1293"/>
      <c r="D11" s="459" t="s">
        <v>72</v>
      </c>
      <c r="E11" s="1291">
        <f>E13</f>
        <v>43467</v>
      </c>
      <c r="F11" s="1292"/>
      <c r="G11" s="1293"/>
      <c r="H11" s="460" t="s">
        <v>72</v>
      </c>
      <c r="I11" s="1291">
        <f>I12</f>
        <v>43497</v>
      </c>
      <c r="J11" s="1292"/>
      <c r="K11" s="1293"/>
      <c r="L11" s="459" t="s">
        <v>72</v>
      </c>
      <c r="Q11" s="631"/>
      <c r="R11" s="617"/>
    </row>
    <row r="12" spans="1:18" s="383" customFormat="1" ht="27" customHeight="1" thickTop="1">
      <c r="A12" s="758">
        <v>43435</v>
      </c>
      <c r="B12" s="630">
        <f t="shared" ref="B12:B39" si="0">WEEKDAY(A12)</f>
        <v>7</v>
      </c>
      <c r="C12" s="759"/>
      <c r="D12" s="760"/>
      <c r="E12" s="751">
        <f>A42+1</f>
        <v>43466</v>
      </c>
      <c r="F12" s="752">
        <f t="shared" ref="F12:F42" si="1">WEEKDAY(E12)</f>
        <v>3</v>
      </c>
      <c r="G12" s="753"/>
      <c r="H12" s="754"/>
      <c r="I12" s="465">
        <f>E42+1</f>
        <v>43497</v>
      </c>
      <c r="J12" s="610">
        <f t="shared" ref="J12:J39" si="2">WEEKDAY(I12)</f>
        <v>6</v>
      </c>
      <c r="K12" s="461"/>
      <c r="L12" s="467"/>
      <c r="Q12" s="629"/>
      <c r="R12" s="616"/>
    </row>
    <row r="13" spans="1:18" s="383" customFormat="1" ht="27" customHeight="1">
      <c r="A13" s="464">
        <f t="shared" ref="A13:A42" si="3">A12+1</f>
        <v>43436</v>
      </c>
      <c r="B13" s="601">
        <f t="shared" si="0"/>
        <v>1</v>
      </c>
      <c r="C13" s="615"/>
      <c r="D13" s="447"/>
      <c r="E13" s="636">
        <f t="shared" ref="E13:E42" si="4">E12+1</f>
        <v>43467</v>
      </c>
      <c r="F13" s="623">
        <f t="shared" si="1"/>
        <v>4</v>
      </c>
      <c r="G13" s="622"/>
      <c r="H13" s="625"/>
      <c r="I13" s="466">
        <f t="shared" ref="I13:I39" si="5">I12+1</f>
        <v>43498</v>
      </c>
      <c r="J13" s="614">
        <f t="shared" si="2"/>
        <v>7</v>
      </c>
      <c r="K13" s="417"/>
      <c r="L13" s="462"/>
      <c r="Q13" s="617"/>
      <c r="R13" s="616"/>
    </row>
    <row r="14" spans="1:18" s="383" customFormat="1" ht="27" customHeight="1">
      <c r="A14" s="766">
        <f t="shared" si="3"/>
        <v>43437</v>
      </c>
      <c r="B14" s="767">
        <f t="shared" si="0"/>
        <v>2</v>
      </c>
      <c r="C14" s="768" t="s">
        <v>441</v>
      </c>
      <c r="D14" s="769">
        <v>3</v>
      </c>
      <c r="E14" s="636">
        <f t="shared" si="4"/>
        <v>43468</v>
      </c>
      <c r="F14" s="623">
        <f t="shared" si="1"/>
        <v>5</v>
      </c>
      <c r="G14" s="622"/>
      <c r="H14" s="625"/>
      <c r="I14" s="466">
        <f t="shared" si="5"/>
        <v>43499</v>
      </c>
      <c r="J14" s="614">
        <f t="shared" si="2"/>
        <v>1</v>
      </c>
      <c r="K14" s="417"/>
      <c r="L14" s="462"/>
      <c r="Q14" s="617"/>
      <c r="R14" s="616"/>
    </row>
    <row r="15" spans="1:18" s="383" customFormat="1" ht="27" customHeight="1">
      <c r="A15" s="464">
        <f t="shared" si="3"/>
        <v>43438</v>
      </c>
      <c r="B15" s="601">
        <f t="shared" si="0"/>
        <v>3</v>
      </c>
      <c r="C15" s="757"/>
      <c r="D15" s="447"/>
      <c r="E15" s="605">
        <f t="shared" si="4"/>
        <v>43469</v>
      </c>
      <c r="F15" s="604">
        <f t="shared" si="1"/>
        <v>6</v>
      </c>
      <c r="G15" s="417"/>
      <c r="H15" s="447"/>
      <c r="I15" s="466">
        <f t="shared" si="5"/>
        <v>43500</v>
      </c>
      <c r="J15" s="614">
        <f t="shared" si="2"/>
        <v>2</v>
      </c>
      <c r="K15" s="417"/>
      <c r="L15" s="462"/>
      <c r="Q15" s="617"/>
      <c r="R15" s="616"/>
    </row>
    <row r="16" spans="1:18" s="383" customFormat="1" ht="27" customHeight="1">
      <c r="A16" s="464">
        <f t="shared" si="3"/>
        <v>43439</v>
      </c>
      <c r="B16" s="601">
        <f t="shared" si="0"/>
        <v>4</v>
      </c>
      <c r="C16" s="411"/>
      <c r="D16" s="447"/>
      <c r="E16" s="605">
        <f t="shared" si="4"/>
        <v>43470</v>
      </c>
      <c r="F16" s="604">
        <f t="shared" si="1"/>
        <v>7</v>
      </c>
      <c r="G16" s="417"/>
      <c r="H16" s="447"/>
      <c r="I16" s="466">
        <f t="shared" si="5"/>
        <v>43501</v>
      </c>
      <c r="J16" s="614">
        <f t="shared" si="2"/>
        <v>3</v>
      </c>
      <c r="K16" s="417"/>
      <c r="L16" s="462"/>
      <c r="Q16" s="617"/>
      <c r="R16" s="616"/>
    </row>
    <row r="17" spans="1:18" s="383" customFormat="1" ht="27" customHeight="1">
      <c r="A17" s="464">
        <f t="shared" si="3"/>
        <v>43440</v>
      </c>
      <c r="B17" s="601">
        <f t="shared" si="0"/>
        <v>5</v>
      </c>
      <c r="C17" s="411"/>
      <c r="D17" s="447"/>
      <c r="E17" s="605">
        <f t="shared" si="4"/>
        <v>43471</v>
      </c>
      <c r="F17" s="604">
        <f t="shared" si="1"/>
        <v>1</v>
      </c>
      <c r="G17" s="417"/>
      <c r="H17" s="447"/>
      <c r="I17" s="466">
        <f t="shared" si="5"/>
        <v>43502</v>
      </c>
      <c r="J17" s="614">
        <f t="shared" si="2"/>
        <v>4</v>
      </c>
      <c r="K17" s="417"/>
      <c r="L17" s="462"/>
      <c r="Q17" s="617"/>
      <c r="R17" s="616"/>
    </row>
    <row r="18" spans="1:18" s="383" customFormat="1" ht="27" customHeight="1">
      <c r="A18" s="464">
        <f t="shared" si="3"/>
        <v>43441</v>
      </c>
      <c r="B18" s="601">
        <f t="shared" si="0"/>
        <v>6</v>
      </c>
      <c r="C18" s="411"/>
      <c r="D18" s="447"/>
      <c r="E18" s="605">
        <f t="shared" si="4"/>
        <v>43472</v>
      </c>
      <c r="F18" s="604">
        <f t="shared" si="1"/>
        <v>2</v>
      </c>
      <c r="G18" s="417"/>
      <c r="H18" s="447"/>
      <c r="I18" s="466">
        <f t="shared" si="5"/>
        <v>43503</v>
      </c>
      <c r="J18" s="614">
        <f t="shared" si="2"/>
        <v>5</v>
      </c>
      <c r="K18" s="417"/>
      <c r="L18" s="462"/>
      <c r="Q18" s="617"/>
      <c r="R18" s="616"/>
    </row>
    <row r="19" spans="1:18" s="383" customFormat="1" ht="27" customHeight="1">
      <c r="A19" s="611">
        <f t="shared" si="3"/>
        <v>43442</v>
      </c>
      <c r="B19" s="610">
        <f t="shared" si="0"/>
        <v>7</v>
      </c>
      <c r="C19" s="412"/>
      <c r="D19" s="609"/>
      <c r="E19" s="605">
        <f t="shared" si="4"/>
        <v>43473</v>
      </c>
      <c r="F19" s="604">
        <f t="shared" si="1"/>
        <v>3</v>
      </c>
      <c r="G19" s="615"/>
      <c r="H19" s="609"/>
      <c r="I19" s="466">
        <f t="shared" si="5"/>
        <v>43504</v>
      </c>
      <c r="J19" s="614">
        <f t="shared" si="2"/>
        <v>6</v>
      </c>
      <c r="K19" s="417"/>
      <c r="L19" s="462"/>
      <c r="Q19" s="617"/>
      <c r="R19" s="616"/>
    </row>
    <row r="20" spans="1:18" s="383" customFormat="1" ht="27" customHeight="1">
      <c r="A20" s="464">
        <f t="shared" si="3"/>
        <v>43443</v>
      </c>
      <c r="B20" s="601">
        <f t="shared" si="0"/>
        <v>1</v>
      </c>
      <c r="C20" s="411"/>
      <c r="D20" s="447"/>
      <c r="E20" s="605">
        <f t="shared" si="4"/>
        <v>43474</v>
      </c>
      <c r="F20" s="604">
        <f t="shared" si="1"/>
        <v>4</v>
      </c>
      <c r="G20" s="417"/>
      <c r="H20" s="447"/>
      <c r="I20" s="466">
        <f t="shared" si="5"/>
        <v>43505</v>
      </c>
      <c r="J20" s="614">
        <f t="shared" si="2"/>
        <v>7</v>
      </c>
      <c r="K20" s="417"/>
      <c r="L20" s="462"/>
      <c r="Q20" s="617"/>
      <c r="R20" s="616"/>
    </row>
    <row r="21" spans="1:18" s="383" customFormat="1" ht="27" customHeight="1">
      <c r="A21" s="464">
        <f t="shared" si="3"/>
        <v>43444</v>
      </c>
      <c r="B21" s="601">
        <f t="shared" si="0"/>
        <v>2</v>
      </c>
      <c r="C21" s="411"/>
      <c r="D21" s="447"/>
      <c r="E21" s="605">
        <f t="shared" si="4"/>
        <v>43475</v>
      </c>
      <c r="F21" s="604">
        <f t="shared" si="1"/>
        <v>5</v>
      </c>
      <c r="G21" s="417"/>
      <c r="H21" s="447"/>
      <c r="I21" s="620">
        <f t="shared" si="5"/>
        <v>43506</v>
      </c>
      <c r="J21" s="604">
        <f t="shared" si="2"/>
        <v>1</v>
      </c>
      <c r="K21" s="615"/>
      <c r="L21" s="619"/>
      <c r="Q21" s="617"/>
      <c r="R21" s="616"/>
    </row>
    <row r="22" spans="1:18" s="383" customFormat="1" ht="27" customHeight="1">
      <c r="A22" s="464">
        <f t="shared" si="3"/>
        <v>43445</v>
      </c>
      <c r="B22" s="601">
        <f t="shared" si="0"/>
        <v>3</v>
      </c>
      <c r="C22" s="411"/>
      <c r="D22" s="447"/>
      <c r="E22" s="605">
        <f t="shared" si="4"/>
        <v>43476</v>
      </c>
      <c r="F22" s="604">
        <f t="shared" si="1"/>
        <v>6</v>
      </c>
      <c r="G22" s="417"/>
      <c r="H22" s="447"/>
      <c r="I22" s="624">
        <f t="shared" si="5"/>
        <v>43507</v>
      </c>
      <c r="J22" s="623">
        <f t="shared" si="2"/>
        <v>2</v>
      </c>
      <c r="K22" s="622"/>
      <c r="L22" s="621"/>
      <c r="Q22" s="617"/>
      <c r="R22" s="616"/>
    </row>
    <row r="23" spans="1:18" s="383" customFormat="1" ht="27" customHeight="1">
      <c r="A23" s="464">
        <f t="shared" si="3"/>
        <v>43446</v>
      </c>
      <c r="B23" s="601">
        <f t="shared" si="0"/>
        <v>4</v>
      </c>
      <c r="C23" s="615"/>
      <c r="D23" s="609"/>
      <c r="E23" s="605">
        <f t="shared" si="4"/>
        <v>43477</v>
      </c>
      <c r="F23" s="604">
        <f t="shared" si="1"/>
        <v>7</v>
      </c>
      <c r="G23" s="417"/>
      <c r="H23" s="447"/>
      <c r="I23" s="620">
        <f t="shared" si="5"/>
        <v>43508</v>
      </c>
      <c r="J23" s="604">
        <f t="shared" si="2"/>
        <v>3</v>
      </c>
      <c r="K23" s="615"/>
      <c r="L23" s="619"/>
      <c r="Q23" s="617"/>
      <c r="R23" s="616"/>
    </row>
    <row r="24" spans="1:18" s="383" customFormat="1" ht="27" customHeight="1">
      <c r="A24" s="464">
        <f t="shared" si="3"/>
        <v>43447</v>
      </c>
      <c r="B24" s="601">
        <f t="shared" si="0"/>
        <v>5</v>
      </c>
      <c r="C24" s="411"/>
      <c r="D24" s="447"/>
      <c r="E24" s="605">
        <f t="shared" si="4"/>
        <v>43478</v>
      </c>
      <c r="F24" s="604">
        <f t="shared" si="1"/>
        <v>1</v>
      </c>
      <c r="G24" s="417"/>
      <c r="H24" s="447"/>
      <c r="I24" s="466">
        <f t="shared" si="5"/>
        <v>43509</v>
      </c>
      <c r="J24" s="614">
        <f t="shared" si="2"/>
        <v>4</v>
      </c>
      <c r="K24" s="417"/>
      <c r="L24" s="462"/>
      <c r="Q24" s="617"/>
      <c r="R24" s="616"/>
    </row>
    <row r="25" spans="1:18" s="383" customFormat="1" ht="27" customHeight="1">
      <c r="A25" s="464">
        <f t="shared" si="3"/>
        <v>43448</v>
      </c>
      <c r="B25" s="601">
        <f t="shared" si="0"/>
        <v>6</v>
      </c>
      <c r="C25" s="411"/>
      <c r="D25" s="447"/>
      <c r="E25" s="636">
        <f t="shared" si="4"/>
        <v>43479</v>
      </c>
      <c r="F25" s="623">
        <f t="shared" si="1"/>
        <v>2</v>
      </c>
      <c r="G25" s="622"/>
      <c r="H25" s="625"/>
      <c r="I25" s="466">
        <f t="shared" si="5"/>
        <v>43510</v>
      </c>
      <c r="J25" s="614">
        <f t="shared" si="2"/>
        <v>5</v>
      </c>
      <c r="K25" s="417"/>
      <c r="L25" s="462"/>
      <c r="Q25" s="617"/>
      <c r="R25" s="616"/>
    </row>
    <row r="26" spans="1:18" s="383" customFormat="1" ht="27" customHeight="1">
      <c r="A26" s="464">
        <f t="shared" si="3"/>
        <v>43449</v>
      </c>
      <c r="B26" s="601">
        <f t="shared" si="0"/>
        <v>7</v>
      </c>
      <c r="C26" s="411"/>
      <c r="D26" s="447"/>
      <c r="E26" s="605">
        <f t="shared" si="4"/>
        <v>43480</v>
      </c>
      <c r="F26" s="604">
        <f t="shared" si="1"/>
        <v>3</v>
      </c>
      <c r="G26" s="417"/>
      <c r="H26" s="447"/>
      <c r="I26" s="466">
        <f t="shared" si="5"/>
        <v>43511</v>
      </c>
      <c r="J26" s="614">
        <f t="shared" si="2"/>
        <v>6</v>
      </c>
      <c r="K26" s="417"/>
      <c r="L26" s="462"/>
      <c r="Q26" s="617"/>
      <c r="R26" s="616"/>
    </row>
    <row r="27" spans="1:18" s="383" customFormat="1" ht="27" customHeight="1">
      <c r="A27" s="464">
        <f t="shared" si="3"/>
        <v>43450</v>
      </c>
      <c r="B27" s="601">
        <f t="shared" si="0"/>
        <v>1</v>
      </c>
      <c r="C27" s="411"/>
      <c r="D27" s="447"/>
      <c r="E27" s="605">
        <f t="shared" si="4"/>
        <v>43481</v>
      </c>
      <c r="F27" s="604">
        <f t="shared" si="1"/>
        <v>4</v>
      </c>
      <c r="G27" s="417"/>
      <c r="H27" s="447"/>
      <c r="I27" s="466">
        <f t="shared" si="5"/>
        <v>43512</v>
      </c>
      <c r="J27" s="614">
        <f t="shared" si="2"/>
        <v>7</v>
      </c>
      <c r="K27" s="417"/>
      <c r="L27" s="462"/>
      <c r="Q27" s="617"/>
      <c r="R27" s="616"/>
    </row>
    <row r="28" spans="1:18" s="383" customFormat="1" ht="27" customHeight="1">
      <c r="A28" s="464">
        <f t="shared" si="3"/>
        <v>43451</v>
      </c>
      <c r="B28" s="601">
        <f t="shared" si="0"/>
        <v>2</v>
      </c>
      <c r="C28" s="411"/>
      <c r="D28" s="447"/>
      <c r="E28" s="605">
        <f t="shared" si="4"/>
        <v>43482</v>
      </c>
      <c r="F28" s="604">
        <f t="shared" si="1"/>
        <v>5</v>
      </c>
      <c r="G28" s="417"/>
      <c r="H28" s="447"/>
      <c r="I28" s="620">
        <f t="shared" si="5"/>
        <v>43513</v>
      </c>
      <c r="J28" s="604">
        <f t="shared" si="2"/>
        <v>1</v>
      </c>
      <c r="K28" s="615"/>
      <c r="L28" s="619"/>
      <c r="Q28" s="617"/>
      <c r="R28" s="616"/>
    </row>
    <row r="29" spans="1:18" s="383" customFormat="1" ht="27" customHeight="1">
      <c r="A29" s="464">
        <f t="shared" si="3"/>
        <v>43452</v>
      </c>
      <c r="B29" s="601">
        <f t="shared" si="0"/>
        <v>3</v>
      </c>
      <c r="C29" s="411"/>
      <c r="D29" s="447"/>
      <c r="E29" s="605">
        <f t="shared" si="4"/>
        <v>43483</v>
      </c>
      <c r="F29" s="604">
        <f t="shared" si="1"/>
        <v>6</v>
      </c>
      <c r="G29" s="417"/>
      <c r="H29" s="447"/>
      <c r="I29" s="620">
        <f t="shared" si="5"/>
        <v>43514</v>
      </c>
      <c r="J29" s="604">
        <f t="shared" si="2"/>
        <v>2</v>
      </c>
      <c r="K29" s="615"/>
      <c r="L29" s="619"/>
      <c r="Q29" s="617"/>
      <c r="R29" s="616"/>
    </row>
    <row r="30" spans="1:18" s="383" customFormat="1" ht="27" customHeight="1">
      <c r="A30" s="464">
        <f t="shared" si="3"/>
        <v>43453</v>
      </c>
      <c r="B30" s="601">
        <f t="shared" si="0"/>
        <v>4</v>
      </c>
      <c r="C30" s="615"/>
      <c r="D30" s="609"/>
      <c r="E30" s="605">
        <f t="shared" si="4"/>
        <v>43484</v>
      </c>
      <c r="F30" s="604">
        <f t="shared" si="1"/>
        <v>7</v>
      </c>
      <c r="G30" s="615"/>
      <c r="H30" s="609"/>
      <c r="I30" s="466">
        <f t="shared" si="5"/>
        <v>43515</v>
      </c>
      <c r="J30" s="614">
        <f t="shared" si="2"/>
        <v>3</v>
      </c>
      <c r="K30" s="417"/>
      <c r="L30" s="462"/>
      <c r="Q30" s="617"/>
      <c r="R30" s="616"/>
    </row>
    <row r="31" spans="1:18" s="383" customFormat="1" ht="27" customHeight="1">
      <c r="A31" s="464">
        <f t="shared" si="3"/>
        <v>43454</v>
      </c>
      <c r="B31" s="601">
        <f t="shared" si="0"/>
        <v>5</v>
      </c>
      <c r="C31" s="411"/>
      <c r="D31" s="447"/>
      <c r="E31" s="636">
        <f t="shared" si="4"/>
        <v>43485</v>
      </c>
      <c r="F31" s="623">
        <f t="shared" si="1"/>
        <v>1</v>
      </c>
      <c r="G31" s="622"/>
      <c r="H31" s="625"/>
      <c r="I31" s="466">
        <f t="shared" si="5"/>
        <v>43516</v>
      </c>
      <c r="J31" s="614">
        <f t="shared" si="2"/>
        <v>4</v>
      </c>
      <c r="K31" s="417"/>
      <c r="L31" s="462"/>
      <c r="Q31" s="617"/>
      <c r="R31" s="616"/>
    </row>
    <row r="32" spans="1:18" s="383" customFormat="1" ht="27" customHeight="1">
      <c r="A32" s="464">
        <f t="shared" si="3"/>
        <v>43455</v>
      </c>
      <c r="B32" s="601">
        <f t="shared" si="0"/>
        <v>6</v>
      </c>
      <c r="C32" s="411"/>
      <c r="D32" s="447"/>
      <c r="E32" s="605">
        <f t="shared" si="4"/>
        <v>43486</v>
      </c>
      <c r="F32" s="604">
        <f t="shared" si="1"/>
        <v>2</v>
      </c>
      <c r="G32" s="615"/>
      <c r="H32" s="609"/>
      <c r="I32" s="466">
        <f t="shared" si="5"/>
        <v>43517</v>
      </c>
      <c r="J32" s="614">
        <f t="shared" si="2"/>
        <v>5</v>
      </c>
      <c r="K32" s="417"/>
      <c r="L32" s="462"/>
      <c r="Q32" s="617"/>
      <c r="R32" s="618"/>
    </row>
    <row r="33" spans="1:18" s="383" customFormat="1" ht="27" customHeight="1">
      <c r="A33" s="464">
        <f t="shared" si="3"/>
        <v>43456</v>
      </c>
      <c r="B33" s="601">
        <f t="shared" si="0"/>
        <v>7</v>
      </c>
      <c r="C33" s="411"/>
      <c r="D33" s="447"/>
      <c r="E33" s="605">
        <f t="shared" si="4"/>
        <v>43487</v>
      </c>
      <c r="F33" s="604">
        <f t="shared" si="1"/>
        <v>3</v>
      </c>
      <c r="G33" s="417"/>
      <c r="H33" s="447"/>
      <c r="I33" s="466">
        <f t="shared" si="5"/>
        <v>43518</v>
      </c>
      <c r="J33" s="614">
        <f t="shared" si="2"/>
        <v>6</v>
      </c>
      <c r="K33" s="417"/>
      <c r="L33" s="462"/>
      <c r="Q33" s="617"/>
      <c r="R33" s="616"/>
    </row>
    <row r="34" spans="1:18" s="383" customFormat="1" ht="27" customHeight="1">
      <c r="A34" s="464">
        <f t="shared" si="3"/>
        <v>43457</v>
      </c>
      <c r="B34" s="601">
        <f t="shared" si="0"/>
        <v>1</v>
      </c>
      <c r="C34" s="411"/>
      <c r="D34" s="447"/>
      <c r="E34" s="605">
        <f t="shared" si="4"/>
        <v>43488</v>
      </c>
      <c r="F34" s="604">
        <f t="shared" si="1"/>
        <v>4</v>
      </c>
      <c r="G34" s="417"/>
      <c r="H34" s="447"/>
      <c r="I34" s="466">
        <f t="shared" si="5"/>
        <v>43519</v>
      </c>
      <c r="J34" s="614">
        <f t="shared" si="2"/>
        <v>7</v>
      </c>
      <c r="K34" s="417"/>
      <c r="L34" s="462"/>
      <c r="Q34" s="617"/>
      <c r="R34" s="616"/>
    </row>
    <row r="35" spans="1:18" s="383" customFormat="1" ht="27" customHeight="1">
      <c r="A35" s="628">
        <f t="shared" si="3"/>
        <v>43458</v>
      </c>
      <c r="B35" s="627">
        <f t="shared" si="0"/>
        <v>2</v>
      </c>
      <c r="C35" s="626"/>
      <c r="D35" s="625"/>
      <c r="E35" s="605">
        <f t="shared" si="4"/>
        <v>43489</v>
      </c>
      <c r="F35" s="604">
        <f t="shared" si="1"/>
        <v>5</v>
      </c>
      <c r="G35" s="417"/>
      <c r="H35" s="447"/>
      <c r="I35" s="466">
        <f t="shared" si="5"/>
        <v>43520</v>
      </c>
      <c r="J35" s="614">
        <f t="shared" si="2"/>
        <v>1</v>
      </c>
      <c r="K35" s="417"/>
      <c r="L35" s="462"/>
      <c r="Q35" s="600"/>
      <c r="R35" s="599"/>
    </row>
    <row r="36" spans="1:18" s="383" customFormat="1" ht="27" customHeight="1">
      <c r="A36" s="464">
        <f t="shared" si="3"/>
        <v>43459</v>
      </c>
      <c r="B36" s="601">
        <f t="shared" si="0"/>
        <v>3</v>
      </c>
      <c r="C36" s="411"/>
      <c r="D36" s="447"/>
      <c r="E36" s="605">
        <f t="shared" si="4"/>
        <v>43490</v>
      </c>
      <c r="F36" s="604">
        <f t="shared" si="1"/>
        <v>6</v>
      </c>
      <c r="G36" s="417"/>
      <c r="H36" s="447"/>
      <c r="I36" s="466">
        <f t="shared" si="5"/>
        <v>43521</v>
      </c>
      <c r="J36" s="614">
        <f t="shared" si="2"/>
        <v>2</v>
      </c>
      <c r="K36" s="417"/>
      <c r="L36" s="462"/>
      <c r="Q36" s="600"/>
      <c r="R36" s="599"/>
    </row>
    <row r="37" spans="1:18" s="383" customFormat="1" ht="27" customHeight="1">
      <c r="A37" s="464">
        <f t="shared" si="3"/>
        <v>43460</v>
      </c>
      <c r="B37" s="601">
        <f t="shared" si="0"/>
        <v>4</v>
      </c>
      <c r="C37" s="615"/>
      <c r="D37" s="609"/>
      <c r="E37" s="605">
        <f t="shared" si="4"/>
        <v>43491</v>
      </c>
      <c r="F37" s="604">
        <f t="shared" si="1"/>
        <v>7</v>
      </c>
      <c r="G37" s="417"/>
      <c r="H37" s="447"/>
      <c r="I37" s="466">
        <f t="shared" si="5"/>
        <v>43522</v>
      </c>
      <c r="J37" s="614">
        <f t="shared" si="2"/>
        <v>3</v>
      </c>
      <c r="K37" s="417"/>
      <c r="L37" s="462"/>
      <c r="Q37" s="600"/>
      <c r="R37" s="599"/>
    </row>
    <row r="38" spans="1:18" s="383" customFormat="1" ht="27" customHeight="1">
      <c r="A38" s="464">
        <f t="shared" si="3"/>
        <v>43461</v>
      </c>
      <c r="B38" s="601">
        <f t="shared" si="0"/>
        <v>5</v>
      </c>
      <c r="C38" s="615"/>
      <c r="D38" s="609"/>
      <c r="E38" s="605">
        <f t="shared" si="4"/>
        <v>43492</v>
      </c>
      <c r="F38" s="604">
        <f t="shared" si="1"/>
        <v>1</v>
      </c>
      <c r="G38" s="417"/>
      <c r="H38" s="447"/>
      <c r="I38" s="466">
        <f t="shared" si="5"/>
        <v>43523</v>
      </c>
      <c r="J38" s="614">
        <f t="shared" si="2"/>
        <v>4</v>
      </c>
      <c r="L38" s="462"/>
      <c r="Q38" s="600"/>
      <c r="R38" s="599"/>
    </row>
    <row r="39" spans="1:18" s="383" customFormat="1" ht="27" customHeight="1">
      <c r="A39" s="464">
        <f t="shared" si="3"/>
        <v>43462</v>
      </c>
      <c r="B39" s="601">
        <f t="shared" si="0"/>
        <v>6</v>
      </c>
      <c r="C39" s="411"/>
      <c r="D39" s="447"/>
      <c r="E39" s="605">
        <f t="shared" si="4"/>
        <v>43493</v>
      </c>
      <c r="F39" s="604">
        <f t="shared" si="1"/>
        <v>2</v>
      </c>
      <c r="G39" s="417"/>
      <c r="H39" s="505"/>
      <c r="I39" s="504">
        <f t="shared" si="5"/>
        <v>43524</v>
      </c>
      <c r="J39" s="613">
        <f t="shared" si="2"/>
        <v>5</v>
      </c>
      <c r="K39" s="637" t="s">
        <v>65</v>
      </c>
      <c r="L39" s="612">
        <v>3</v>
      </c>
      <c r="P39" s="409"/>
      <c r="Q39" s="600"/>
      <c r="R39" s="599"/>
    </row>
    <row r="40" spans="1:18" s="383" customFormat="1" ht="27" customHeight="1">
      <c r="A40" s="628">
        <f t="shared" si="3"/>
        <v>43463</v>
      </c>
      <c r="B40" s="627">
        <f t="shared" ref="B40:B42" si="6">WEEKDAY(A40)</f>
        <v>7</v>
      </c>
      <c r="C40" s="626"/>
      <c r="D40" s="625"/>
      <c r="E40" s="608">
        <f t="shared" si="4"/>
        <v>43494</v>
      </c>
      <c r="F40" s="607">
        <f t="shared" si="1"/>
        <v>3</v>
      </c>
      <c r="G40" s="418"/>
      <c r="H40" s="606"/>
      <c r="I40" s="1310"/>
      <c r="J40" s="1311"/>
      <c r="K40" s="1311"/>
      <c r="L40" s="1312"/>
      <c r="Q40" s="600"/>
      <c r="R40" s="599"/>
    </row>
    <row r="41" spans="1:18" s="383" customFormat="1" ht="27" customHeight="1">
      <c r="A41" s="464">
        <f t="shared" si="3"/>
        <v>43464</v>
      </c>
      <c r="B41" s="601">
        <f t="shared" si="6"/>
        <v>1</v>
      </c>
      <c r="C41" s="411"/>
      <c r="D41" s="447"/>
      <c r="E41" s="605">
        <f t="shared" si="4"/>
        <v>43495</v>
      </c>
      <c r="F41" s="604">
        <f t="shared" si="1"/>
        <v>4</v>
      </c>
      <c r="G41" s="603"/>
      <c r="H41" s="602"/>
      <c r="I41" s="1313"/>
      <c r="J41" s="1314"/>
      <c r="K41" s="1314"/>
      <c r="L41" s="1315"/>
      <c r="Q41" s="600"/>
      <c r="R41" s="599"/>
    </row>
    <row r="42" spans="1:18" s="383" customFormat="1" ht="27" customHeight="1" thickBot="1">
      <c r="A42" s="628">
        <f t="shared" si="3"/>
        <v>43465</v>
      </c>
      <c r="B42" s="627">
        <f t="shared" si="6"/>
        <v>2</v>
      </c>
      <c r="C42" s="626"/>
      <c r="D42" s="625"/>
      <c r="E42" s="635">
        <f t="shared" si="4"/>
        <v>43496</v>
      </c>
      <c r="F42" s="634">
        <f t="shared" si="1"/>
        <v>5</v>
      </c>
      <c r="G42" s="633"/>
      <c r="H42" s="632"/>
      <c r="I42" s="1316"/>
      <c r="J42" s="1317"/>
      <c r="K42" s="1317"/>
      <c r="L42" s="1318"/>
      <c r="M42" s="1278" t="s">
        <v>330</v>
      </c>
      <c r="N42" s="1278"/>
      <c r="Q42" s="600"/>
      <c r="R42" s="599"/>
    </row>
    <row r="43" spans="1:18" s="383" customFormat="1" ht="27" customHeight="1" thickTop="1" thickBot="1">
      <c r="A43" s="1279" t="s">
        <v>76</v>
      </c>
      <c r="B43" s="1280"/>
      <c r="C43" s="384">
        <f>COUNTIF(C12:C42,"*")-COUNTIF(C12:C42,"入校*")</f>
        <v>0</v>
      </c>
      <c r="D43" s="385" t="s">
        <v>75</v>
      </c>
      <c r="E43" s="1283" t="s">
        <v>76</v>
      </c>
      <c r="F43" s="1284"/>
      <c r="G43" s="506">
        <f>COUNTIF(G12:G42,"*")</f>
        <v>0</v>
      </c>
      <c r="H43" s="509" t="s">
        <v>75</v>
      </c>
      <c r="I43" s="1283" t="s">
        <v>76</v>
      </c>
      <c r="J43" s="1284"/>
      <c r="K43" s="598">
        <f>COUNTIF(K12:K42,"*")-COUNTIF(K12:K42,"修了*")-COUNTIF(K12:K42,"就職活動日*")</f>
        <v>0</v>
      </c>
      <c r="L43" s="507" t="s">
        <v>75</v>
      </c>
      <c r="M43" s="423">
        <f>SUM(C43,G43,K43)</f>
        <v>0</v>
      </c>
      <c r="N43" s="387" t="s">
        <v>75</v>
      </c>
    </row>
    <row r="44" spans="1:18" s="383" customFormat="1" ht="27" customHeight="1" thickTop="1">
      <c r="A44" s="1288" t="s">
        <v>73</v>
      </c>
      <c r="B44" s="1289"/>
      <c r="C44" s="416"/>
      <c r="D44" s="388" t="s">
        <v>72</v>
      </c>
      <c r="E44" s="1290" t="s">
        <v>73</v>
      </c>
      <c r="F44" s="1289"/>
      <c r="G44" s="413"/>
      <c r="H44" s="389" t="s">
        <v>72</v>
      </c>
      <c r="I44" s="1290" t="s">
        <v>73</v>
      </c>
      <c r="J44" s="1289"/>
      <c r="K44" s="413"/>
      <c r="L44" s="422" t="s">
        <v>72</v>
      </c>
      <c r="M44" s="386">
        <f>SUM(C44,G44,K44)</f>
        <v>0</v>
      </c>
      <c r="N44" s="387" t="s">
        <v>72</v>
      </c>
    </row>
    <row r="45" spans="1:18" s="383" customFormat="1" ht="27" customHeight="1">
      <c r="A45" s="1294" t="s">
        <v>74</v>
      </c>
      <c r="B45" s="1295"/>
      <c r="C45" s="417"/>
      <c r="D45" s="390" t="s">
        <v>72</v>
      </c>
      <c r="E45" s="1296" t="s">
        <v>74</v>
      </c>
      <c r="F45" s="1295"/>
      <c r="G45" s="411"/>
      <c r="H45" s="391" t="s">
        <v>72</v>
      </c>
      <c r="I45" s="1297" t="s">
        <v>74</v>
      </c>
      <c r="J45" s="1298"/>
      <c r="K45" s="412"/>
      <c r="L45" s="392" t="s">
        <v>72</v>
      </c>
      <c r="M45" s="386">
        <f>SUM(C45,G45,K45)</f>
        <v>0</v>
      </c>
      <c r="N45" s="387" t="s">
        <v>72</v>
      </c>
    </row>
    <row r="46" spans="1:18" s="383" customFormat="1" ht="27" customHeight="1" thickBot="1">
      <c r="A46" s="1299" t="s">
        <v>78</v>
      </c>
      <c r="B46" s="1300"/>
      <c r="C46" s="418"/>
      <c r="D46" s="393" t="s">
        <v>72</v>
      </c>
      <c r="E46" s="1301" t="s">
        <v>78</v>
      </c>
      <c r="F46" s="1300"/>
      <c r="G46" s="415"/>
      <c r="H46" s="394" t="s">
        <v>72</v>
      </c>
      <c r="I46" s="1302" t="s">
        <v>78</v>
      </c>
      <c r="J46" s="1303"/>
      <c r="K46" s="414"/>
      <c r="L46" s="395" t="s">
        <v>72</v>
      </c>
      <c r="M46" s="386">
        <f>SUM(C46,G46,K46)</f>
        <v>0</v>
      </c>
      <c r="N46" s="387" t="s">
        <v>72</v>
      </c>
    </row>
    <row r="47" spans="1:18" s="383" customFormat="1" ht="27" customHeight="1" thickTop="1">
      <c r="A47" s="1304" t="s">
        <v>333</v>
      </c>
      <c r="B47" s="1305"/>
      <c r="C47" s="396">
        <f>SUM(C44:C46)</f>
        <v>0</v>
      </c>
      <c r="D47" s="397" t="s">
        <v>72</v>
      </c>
      <c r="E47" s="1304" t="s">
        <v>333</v>
      </c>
      <c r="F47" s="1305"/>
      <c r="G47" s="463">
        <f>SUM(G44:G46)</f>
        <v>0</v>
      </c>
      <c r="H47" s="398" t="s">
        <v>72</v>
      </c>
      <c r="I47" s="1304" t="s">
        <v>333</v>
      </c>
      <c r="J47" s="1305"/>
      <c r="K47" s="463">
        <f>SUM(K44:K46)</f>
        <v>0</v>
      </c>
      <c r="L47" s="398" t="s">
        <v>72</v>
      </c>
      <c r="M47" s="386">
        <f t="shared" ref="M47:M48" si="7">SUM(C47,G47,K47)</f>
        <v>0</v>
      </c>
      <c r="N47" s="387" t="s">
        <v>72</v>
      </c>
    </row>
    <row r="48" spans="1:18" s="383" customFormat="1" ht="27" customHeight="1" thickBot="1">
      <c r="A48" s="1306" t="s">
        <v>276</v>
      </c>
      <c r="B48" s="1307"/>
      <c r="C48" s="399">
        <v>3</v>
      </c>
      <c r="D48" s="400" t="s">
        <v>72</v>
      </c>
      <c r="E48" s="1308" t="s">
        <v>276</v>
      </c>
      <c r="F48" s="1309"/>
      <c r="G48" s="401"/>
      <c r="H48" s="402" t="s">
        <v>72</v>
      </c>
      <c r="I48" s="1306" t="s">
        <v>276</v>
      </c>
      <c r="J48" s="1307"/>
      <c r="K48" s="403">
        <v>3</v>
      </c>
      <c r="L48" s="404" t="s">
        <v>72</v>
      </c>
      <c r="M48" s="405">
        <f t="shared" si="7"/>
        <v>6</v>
      </c>
      <c r="N48" s="387" t="s">
        <v>72</v>
      </c>
    </row>
    <row r="49" spans="2:12" ht="14.25" thickTop="1">
      <c r="C49" s="406" t="str">
        <f>IF(M44=L5,"","＜ERROR＞")</f>
        <v/>
      </c>
      <c r="D49" s="475">
        <f>SUMIF(C12:C42,"&lt;&gt;入校式",D12:D42)</f>
        <v>0</v>
      </c>
      <c r="E49" s="475"/>
      <c r="F49" s="475"/>
      <c r="G49" s="476" t="str">
        <f>IF(M45=L6,"","＜ERROR＞")</f>
        <v/>
      </c>
      <c r="H49" s="475">
        <f>SUM(H12:H42)</f>
        <v>0</v>
      </c>
      <c r="I49" s="475"/>
      <c r="J49" s="475"/>
      <c r="K49" s="476" t="str">
        <f>IF(M46=L7,"","＜ERROR＞")</f>
        <v/>
      </c>
      <c r="L49" s="475">
        <f>SUMIF(K12:K42,"&lt;&gt;修了式",L12:L42)</f>
        <v>0</v>
      </c>
    </row>
    <row r="50" spans="2:12">
      <c r="C50" s="407" t="str">
        <f>IF(M44=L5,"","学科時間数が一致していません！")</f>
        <v/>
      </c>
      <c r="G50" s="407" t="str">
        <f>IF(M45=L6,"","実技時間数が一致していません！")</f>
        <v/>
      </c>
      <c r="K50" s="407" t="str">
        <f>IF(M46=L7,"","就職支援時間数が一致していません！")</f>
        <v/>
      </c>
    </row>
    <row r="53" spans="2:12">
      <c r="B53" s="408"/>
      <c r="C53" s="409"/>
      <c r="D53" s="410"/>
      <c r="E53" s="410"/>
    </row>
    <row r="54" spans="2:12">
      <c r="B54" s="408"/>
      <c r="C54" s="410"/>
      <c r="D54" s="409"/>
      <c r="E54" s="408"/>
    </row>
    <row r="55" spans="2:12">
      <c r="B55" s="408"/>
      <c r="C55" s="410"/>
      <c r="D55" s="409"/>
      <c r="E55" s="408"/>
    </row>
    <row r="56" spans="2:12">
      <c r="B56" s="408"/>
      <c r="C56" s="410"/>
      <c r="D56" s="409"/>
      <c r="E56" s="408"/>
    </row>
    <row r="57" spans="2:12">
      <c r="B57" s="408"/>
      <c r="C57" s="410"/>
      <c r="D57" s="409"/>
      <c r="E57" s="408"/>
    </row>
  </sheetData>
  <sheetProtection formatCells="0" formatColumns="0" formatRows="0"/>
  <protectedRanges>
    <protectedRange sqref="C13 C23 C30 C37:C38" name="範囲1_1"/>
  </protectedRanges>
  <mergeCells count="28">
    <mergeCell ref="A47:B47"/>
    <mergeCell ref="E47:F47"/>
    <mergeCell ref="I47:J47"/>
    <mergeCell ref="A48:B48"/>
    <mergeCell ref="E48:F48"/>
    <mergeCell ref="I48:J48"/>
    <mergeCell ref="A45:B45"/>
    <mergeCell ref="E45:F45"/>
    <mergeCell ref="I45:J45"/>
    <mergeCell ref="A46:B46"/>
    <mergeCell ref="E46:F46"/>
    <mergeCell ref="I46:J46"/>
    <mergeCell ref="A44:B44"/>
    <mergeCell ref="E44:F44"/>
    <mergeCell ref="I44:J44"/>
    <mergeCell ref="I40:L42"/>
    <mergeCell ref="A11:C11"/>
    <mergeCell ref="E11:G11"/>
    <mergeCell ref="I11:K11"/>
    <mergeCell ref="M42:N42"/>
    <mergeCell ref="A43:B43"/>
    <mergeCell ref="E43:F43"/>
    <mergeCell ref="I43:J43"/>
    <mergeCell ref="H3:J3"/>
    <mergeCell ref="K3:N3"/>
    <mergeCell ref="H4:J4"/>
    <mergeCell ref="K4:N4"/>
    <mergeCell ref="B7:J7"/>
  </mergeCells>
  <phoneticPr fontId="2"/>
  <conditionalFormatting sqref="A12:D42">
    <cfRule type="expression" dxfId="9" priority="10" stopIfTrue="1">
      <formula>OR($B12=1,$B12=7)</formula>
    </cfRule>
  </conditionalFormatting>
  <conditionalFormatting sqref="E12:H40 E41:F42">
    <cfRule type="expression" dxfId="8" priority="9" stopIfTrue="1">
      <formula>OR($F12=1,$F12=7)</formula>
    </cfRule>
  </conditionalFormatting>
  <conditionalFormatting sqref="I12:L39 I40">
    <cfRule type="expression" dxfId="7" priority="8" stopIfTrue="1">
      <formula>OR($J12=1,$J12=7)</formula>
    </cfRule>
  </conditionalFormatting>
  <conditionalFormatting sqref="C47">
    <cfRule type="cellIs" dxfId="6" priority="6" stopIfTrue="1" operator="notEqual">
      <formula>$D$49</formula>
    </cfRule>
  </conditionalFormatting>
  <conditionalFormatting sqref="G47">
    <cfRule type="cellIs" dxfId="5" priority="5" stopIfTrue="1" operator="notEqual">
      <formula>$H$49</formula>
    </cfRule>
  </conditionalFormatting>
  <conditionalFormatting sqref="K47">
    <cfRule type="cellIs" dxfId="4" priority="4" stopIfTrue="1" operator="notEqual">
      <formula>$L$49</formula>
    </cfRule>
  </conditionalFormatting>
  <conditionalFormatting sqref="M46">
    <cfRule type="cellIs" dxfId="3" priority="1" stopIfTrue="1" operator="notEqual">
      <formula>$L$7</formula>
    </cfRule>
  </conditionalFormatting>
  <conditionalFormatting sqref="M45">
    <cfRule type="cellIs" dxfId="2" priority="2" stopIfTrue="1" operator="notEqual">
      <formula>$L$6</formula>
    </cfRule>
  </conditionalFormatting>
  <conditionalFormatting sqref="M44">
    <cfRule type="cellIs" dxfId="1" priority="3" stopIfTrue="1" operator="notEqual">
      <formula>$L$5</formula>
    </cfRule>
  </conditionalFormatting>
  <dataValidations count="1">
    <dataValidation imeMode="off" allowBlank="1" showInputMessage="1" showErrorMessage="1" sqref="D12:D42 H12:H42 L12:L39"/>
  </dataValidations>
  <printOptions horizontalCentered="1"/>
  <pageMargins left="0.59055118110236227" right="0.19685039370078741" top="0.59055118110236227" bottom="0.59055118110236227" header="0.39370078740157483" footer="0.31496062992125984"/>
  <pageSetup paperSize="9" scale="71" orientation="portrait" r:id="rId1"/>
  <headerFooter alignWithMargins="0">
    <oddHeader>&amp;R&amp;10&amp;F</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1"/>
  <sheetViews>
    <sheetView showZeros="0" view="pageBreakPreview" zoomScale="60" zoomScaleNormal="100" workbookViewId="0">
      <selection activeCell="K16" sqref="K16"/>
    </sheetView>
  </sheetViews>
  <sheetFormatPr defaultRowHeight="13.5"/>
  <cols>
    <col min="1" max="1" width="31.375" style="14" customWidth="1"/>
    <col min="2" max="2" width="22.625" style="14" customWidth="1"/>
    <col min="3" max="3" width="16.625" style="14" bestFit="1" customWidth="1"/>
    <col min="4" max="4" width="13.625" style="14" customWidth="1"/>
    <col min="5" max="16384" width="9" style="14"/>
  </cols>
  <sheetData>
    <row r="1" spans="1:5" ht="25.5" customHeight="1">
      <c r="A1" s="1320" t="s">
        <v>540</v>
      </c>
      <c r="B1" s="1320"/>
      <c r="C1" s="1320"/>
      <c r="D1" s="1320"/>
      <c r="E1" s="12"/>
    </row>
    <row r="2" spans="1:5" s="22" customFormat="1" ht="18.75" customHeight="1"/>
    <row r="3" spans="1:5" s="22" customFormat="1" ht="28.5" customHeight="1">
      <c r="A3" s="204" t="s">
        <v>275</v>
      </c>
      <c r="B3" s="1319">
        <f>入力表!C53</f>
        <v>0</v>
      </c>
      <c r="C3" s="1319"/>
      <c r="D3" s="1319"/>
    </row>
    <row r="4" spans="1:5" s="22" customFormat="1" ht="28.5" customHeight="1">
      <c r="A4" s="204" t="s">
        <v>31</v>
      </c>
      <c r="B4" s="1319">
        <f>入力表!G7</f>
        <v>0</v>
      </c>
      <c r="C4" s="1319"/>
      <c r="D4" s="1319"/>
    </row>
    <row r="5" spans="1:5" s="22" customFormat="1" ht="19.5" customHeight="1" thickBot="1">
      <c r="D5" s="203" t="s">
        <v>277</v>
      </c>
    </row>
    <row r="6" spans="1:5" s="22" customFormat="1" ht="32.1" customHeight="1" thickBot="1">
      <c r="A6" s="33" t="s">
        <v>44</v>
      </c>
      <c r="B6" s="34" t="s">
        <v>39</v>
      </c>
      <c r="C6" s="34" t="s">
        <v>428</v>
      </c>
      <c r="D6" s="35" t="s">
        <v>27</v>
      </c>
    </row>
    <row r="7" spans="1:5" s="22" customFormat="1" ht="32.1" customHeight="1" thickBot="1">
      <c r="A7" s="322" t="s">
        <v>170</v>
      </c>
      <c r="B7" s="323" t="s">
        <v>171</v>
      </c>
      <c r="C7" s="324">
        <v>1000</v>
      </c>
      <c r="D7" s="325"/>
    </row>
    <row r="8" spans="1:5" s="244" customFormat="1" ht="29.25" customHeight="1" thickTop="1">
      <c r="A8" s="357"/>
      <c r="B8" s="358"/>
      <c r="C8" s="326"/>
      <c r="D8" s="363"/>
    </row>
    <row r="9" spans="1:5" s="244" customFormat="1" ht="29.25" customHeight="1">
      <c r="A9" s="329"/>
      <c r="B9" s="359"/>
      <c r="C9" s="320"/>
      <c r="D9" s="364"/>
    </row>
    <row r="10" spans="1:5" s="244" customFormat="1" ht="29.25" customHeight="1">
      <c r="A10" s="329"/>
      <c r="B10" s="359"/>
      <c r="C10" s="320"/>
      <c r="D10" s="364"/>
    </row>
    <row r="11" spans="1:5" s="244" customFormat="1" ht="29.25" customHeight="1">
      <c r="A11" s="329"/>
      <c r="B11" s="359"/>
      <c r="C11" s="320"/>
      <c r="D11" s="364"/>
    </row>
    <row r="12" spans="1:5" s="244" customFormat="1" ht="29.25" customHeight="1">
      <c r="A12" s="327"/>
      <c r="B12" s="233"/>
      <c r="C12" s="320"/>
      <c r="D12" s="328"/>
    </row>
    <row r="13" spans="1:5" s="244" customFormat="1" ht="29.25" customHeight="1">
      <c r="A13" s="327"/>
      <c r="B13" s="233"/>
      <c r="C13" s="320"/>
      <c r="D13" s="328"/>
    </row>
    <row r="14" spans="1:5" s="244" customFormat="1" ht="29.25" customHeight="1">
      <c r="A14" s="327"/>
      <c r="B14" s="233"/>
      <c r="C14" s="320"/>
      <c r="D14" s="328"/>
    </row>
    <row r="15" spans="1:5" s="244" customFormat="1" ht="29.25" customHeight="1">
      <c r="A15" s="327"/>
      <c r="B15" s="233"/>
      <c r="C15" s="320"/>
      <c r="D15" s="328"/>
    </row>
    <row r="16" spans="1:5" s="244" customFormat="1" ht="29.25" customHeight="1">
      <c r="A16" s="327"/>
      <c r="B16" s="233"/>
      <c r="C16" s="320"/>
      <c r="D16" s="328"/>
    </row>
    <row r="17" spans="1:4" s="244" customFormat="1" ht="29.25" customHeight="1">
      <c r="A17" s="327"/>
      <c r="B17" s="233"/>
      <c r="C17" s="320"/>
      <c r="D17" s="328"/>
    </row>
    <row r="18" spans="1:4" s="244" customFormat="1" ht="29.25" customHeight="1">
      <c r="A18" s="327"/>
      <c r="B18" s="233"/>
      <c r="C18" s="320"/>
      <c r="D18" s="328"/>
    </row>
    <row r="19" spans="1:4" s="244" customFormat="1" ht="29.25" customHeight="1">
      <c r="A19" s="327"/>
      <c r="B19" s="233"/>
      <c r="C19" s="320"/>
      <c r="D19" s="328"/>
    </row>
    <row r="20" spans="1:4" s="244" customFormat="1" ht="29.25" customHeight="1">
      <c r="A20" s="327"/>
      <c r="B20" s="233"/>
      <c r="C20" s="320"/>
      <c r="D20" s="328"/>
    </row>
    <row r="21" spans="1:4" s="244" customFormat="1" ht="32.1" customHeight="1" thickBot="1">
      <c r="A21" s="330" t="s">
        <v>328</v>
      </c>
      <c r="B21" s="331"/>
      <c r="C21" s="332"/>
      <c r="D21" s="333"/>
    </row>
    <row r="22" spans="1:4" s="31" customFormat="1" ht="32.1" customHeight="1" thickTop="1" thickBot="1">
      <c r="A22" s="1321" t="s">
        <v>40</v>
      </c>
      <c r="B22" s="1322"/>
      <c r="C22" s="321">
        <f>SUM(C8:C21)</f>
        <v>0</v>
      </c>
      <c r="D22" s="36" t="s">
        <v>70</v>
      </c>
    </row>
    <row r="23" spans="1:4" s="31" customFormat="1">
      <c r="C23" s="232" t="str">
        <f>IF(C22&lt;=15000,"","＜ERROR＞")</f>
        <v/>
      </c>
    </row>
    <row r="24" spans="1:4" s="31" customFormat="1">
      <c r="C24" s="232" t="str">
        <f>IF(C22&lt;=15000,"","上限額を超えています！")</f>
        <v/>
      </c>
    </row>
    <row r="25" spans="1:4" s="31" customFormat="1">
      <c r="C25" s="232"/>
    </row>
    <row r="26" spans="1:4" s="31" customFormat="1">
      <c r="A26" s="334" t="s">
        <v>329</v>
      </c>
    </row>
    <row r="27" spans="1:4" s="31" customFormat="1" ht="16.5" customHeight="1">
      <c r="A27" s="334" t="s">
        <v>48</v>
      </c>
    </row>
    <row r="28" spans="1:4" s="31" customFormat="1" ht="16.5" customHeight="1">
      <c r="A28" s="334" t="s">
        <v>278</v>
      </c>
    </row>
    <row r="29" spans="1:4" s="31" customFormat="1" ht="16.5" customHeight="1">
      <c r="A29" s="334" t="s">
        <v>279</v>
      </c>
    </row>
    <row r="30" spans="1:4" s="22" customFormat="1"/>
    <row r="31" spans="1:4" s="22" customFormat="1"/>
    <row r="32" spans="1:4" s="22" customFormat="1"/>
    <row r="33" s="22" customFormat="1"/>
    <row r="34" s="22" customFormat="1"/>
    <row r="35" s="22" customFormat="1"/>
    <row r="36" s="22" customFormat="1"/>
    <row r="37" s="22" customFormat="1"/>
    <row r="38" s="22" customFormat="1"/>
    <row r="39" s="22" customFormat="1"/>
    <row r="40" s="22" customFormat="1"/>
    <row r="41" s="22" customFormat="1"/>
    <row r="42" s="22" customFormat="1"/>
    <row r="43" s="22" customFormat="1"/>
    <row r="44" s="22" customFormat="1"/>
    <row r="45" s="22" customFormat="1"/>
    <row r="46" s="22" customFormat="1"/>
    <row r="47" s="22" customFormat="1"/>
    <row r="48" s="22"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s="22" customFormat="1"/>
    <row r="68" s="22" customFormat="1"/>
    <row r="69" s="22" customFormat="1"/>
    <row r="70" s="22" customFormat="1"/>
    <row r="71" s="22" customFormat="1"/>
    <row r="72" s="22" customFormat="1"/>
    <row r="73" s="22" customFormat="1"/>
    <row r="74" s="22" customFormat="1"/>
    <row r="75" s="22" customFormat="1"/>
    <row r="76" s="22" customFormat="1"/>
    <row r="77" s="22" customFormat="1"/>
    <row r="78" s="22" customFormat="1"/>
    <row r="79" s="22" customFormat="1"/>
    <row r="80" s="22" customFormat="1"/>
    <row r="81" s="22" customFormat="1"/>
    <row r="82" s="22" customFormat="1"/>
    <row r="83" s="22" customFormat="1"/>
    <row r="84" s="22" customFormat="1"/>
    <row r="85" s="22" customFormat="1"/>
    <row r="86" s="22" customFormat="1"/>
    <row r="87" s="22" customFormat="1"/>
    <row r="88" s="22" customFormat="1"/>
    <row r="89" s="22" customFormat="1"/>
    <row r="90" s="22" customFormat="1"/>
    <row r="91" s="22" customFormat="1"/>
    <row r="92" s="22" customFormat="1"/>
    <row r="93" s="22" customFormat="1"/>
    <row r="94" s="22" customFormat="1"/>
    <row r="95" s="22" customFormat="1"/>
    <row r="96" s="22" customFormat="1"/>
    <row r="97" s="22" customFormat="1"/>
    <row r="98" s="22" customFormat="1"/>
    <row r="99" s="22" customFormat="1"/>
    <row r="100" s="22" customFormat="1"/>
    <row r="101" s="22" customFormat="1"/>
    <row r="102" s="22" customFormat="1"/>
    <row r="103" s="22" customFormat="1"/>
    <row r="104" s="22" customFormat="1"/>
    <row r="105" s="22" customFormat="1"/>
    <row r="106" s="22" customFormat="1"/>
    <row r="107" s="22" customFormat="1"/>
    <row r="108" s="22" customFormat="1"/>
    <row r="109" s="22" customFormat="1"/>
    <row r="110" s="22" customFormat="1"/>
    <row r="111" s="22" customFormat="1"/>
    <row r="112" s="22" customFormat="1"/>
    <row r="113" s="22" customFormat="1"/>
    <row r="114" s="22" customFormat="1"/>
    <row r="115" s="22" customFormat="1"/>
    <row r="116" s="22" customFormat="1"/>
    <row r="117" s="22" customFormat="1"/>
    <row r="118" s="22" customFormat="1"/>
    <row r="119" s="22" customFormat="1"/>
    <row r="120" s="22" customFormat="1"/>
    <row r="121" s="22" customFormat="1"/>
    <row r="122" s="22" customFormat="1"/>
    <row r="123" s="22" customFormat="1"/>
    <row r="124" s="22" customFormat="1"/>
    <row r="125" s="22" customFormat="1"/>
    <row r="126" s="22" customFormat="1"/>
    <row r="127" s="22" customFormat="1"/>
    <row r="128" s="22" customFormat="1"/>
    <row r="129" s="22" customFormat="1"/>
    <row r="130" s="22" customFormat="1"/>
    <row r="131" s="22" customFormat="1"/>
    <row r="132" s="22" customFormat="1"/>
    <row r="133" s="22" customFormat="1"/>
    <row r="134" s="22" customFormat="1"/>
    <row r="135" s="22" customFormat="1"/>
    <row r="136" s="22" customFormat="1"/>
    <row r="137" s="22" customFormat="1"/>
    <row r="138" s="22" customFormat="1"/>
    <row r="139" s="22" customFormat="1"/>
    <row r="140" s="22" customFormat="1"/>
    <row r="141" s="22" customFormat="1"/>
    <row r="142" s="22" customFormat="1"/>
    <row r="143" s="22" customFormat="1"/>
    <row r="144" s="22" customFormat="1"/>
    <row r="145" s="22" customFormat="1"/>
    <row r="146" s="22" customFormat="1"/>
    <row r="147" s="22" customFormat="1"/>
    <row r="148" s="22" customFormat="1"/>
    <row r="149" s="22" customFormat="1"/>
    <row r="150" s="22" customFormat="1"/>
    <row r="151" s="22" customFormat="1"/>
    <row r="152" s="22" customFormat="1"/>
    <row r="153" s="22" customFormat="1"/>
    <row r="154" s="22" customFormat="1"/>
    <row r="155" s="22" customFormat="1"/>
    <row r="156" s="22" customFormat="1"/>
    <row r="157" s="22" customFormat="1"/>
    <row r="158" s="22" customFormat="1"/>
    <row r="159" s="22" customFormat="1"/>
    <row r="160" s="22" customFormat="1"/>
    <row r="161" s="22" customFormat="1"/>
    <row r="162" s="22" customFormat="1"/>
    <row r="163" s="22" customFormat="1"/>
    <row r="164" s="22" customFormat="1"/>
    <row r="165" s="22" customFormat="1"/>
    <row r="166" s="22" customFormat="1"/>
    <row r="167" s="22" customFormat="1"/>
    <row r="168" s="22" customFormat="1"/>
    <row r="169" s="22" customFormat="1"/>
    <row r="170" s="22" customFormat="1"/>
    <row r="171" s="22" customFormat="1"/>
    <row r="172" s="22" customFormat="1"/>
    <row r="173" s="22" customFormat="1"/>
    <row r="174" s="22" customFormat="1"/>
    <row r="175" s="22" customFormat="1"/>
    <row r="176" s="22" customFormat="1"/>
    <row r="177" s="22" customFormat="1"/>
    <row r="178" s="22" customFormat="1"/>
    <row r="179" s="22" customFormat="1"/>
    <row r="180" s="22" customFormat="1"/>
    <row r="181" s="22" customFormat="1"/>
    <row r="182" s="22" customFormat="1"/>
    <row r="183" s="22" customFormat="1"/>
    <row r="184" s="22" customFormat="1"/>
    <row r="185" s="22" customFormat="1"/>
    <row r="186" s="22" customFormat="1"/>
    <row r="187" s="22" customFormat="1"/>
    <row r="188" s="22" customFormat="1"/>
    <row r="189" s="22" customFormat="1"/>
    <row r="190" s="22" customFormat="1"/>
    <row r="191" s="22" customFormat="1"/>
    <row r="192" s="22" customFormat="1"/>
    <row r="193" s="22" customFormat="1"/>
    <row r="194" s="22" customFormat="1"/>
    <row r="195" s="22" customFormat="1"/>
    <row r="196" s="22" customFormat="1"/>
    <row r="197" s="22" customFormat="1"/>
    <row r="198" s="22" customFormat="1"/>
    <row r="199" s="22" customFormat="1"/>
    <row r="200" s="22" customFormat="1"/>
    <row r="201" s="22" customFormat="1"/>
    <row r="202" s="22" customFormat="1"/>
    <row r="203" s="22" customFormat="1"/>
    <row r="204" s="22" customFormat="1"/>
    <row r="205" s="22" customFormat="1"/>
    <row r="206" s="22" customFormat="1"/>
    <row r="207" s="22" customFormat="1"/>
    <row r="208" s="22" customFormat="1"/>
    <row r="209" s="22" customFormat="1"/>
    <row r="210" s="22" customFormat="1"/>
    <row r="211" s="22" customFormat="1"/>
    <row r="212" s="22" customFormat="1"/>
    <row r="213" s="22" customFormat="1"/>
    <row r="214" s="22" customFormat="1"/>
    <row r="215" s="22" customFormat="1"/>
    <row r="216" s="22" customFormat="1"/>
    <row r="217" s="22" customFormat="1"/>
    <row r="218" s="22" customFormat="1"/>
    <row r="219" s="22" customFormat="1"/>
    <row r="220" s="22" customFormat="1"/>
    <row r="221" s="22" customFormat="1"/>
    <row r="222" s="22" customFormat="1"/>
    <row r="223" s="22" customFormat="1"/>
    <row r="224" s="22" customFormat="1"/>
    <row r="225" s="22" customFormat="1"/>
    <row r="226" s="22" customFormat="1"/>
    <row r="227" s="22" customFormat="1"/>
    <row r="228" s="22" customFormat="1"/>
    <row r="229" s="22" customFormat="1"/>
    <row r="230" s="22" customFormat="1"/>
    <row r="231" s="22" customFormat="1"/>
    <row r="232" s="22" customFormat="1"/>
    <row r="233" s="22" customFormat="1"/>
    <row r="234" s="22" customFormat="1"/>
    <row r="235" s="22" customFormat="1"/>
    <row r="236" s="22" customFormat="1"/>
    <row r="237" s="22" customFormat="1"/>
    <row r="238" s="22" customFormat="1"/>
    <row r="239" s="22" customFormat="1"/>
    <row r="240" s="22" customFormat="1"/>
    <row r="241" s="22" customFormat="1"/>
    <row r="242" s="22" customFormat="1"/>
    <row r="243" s="22" customFormat="1"/>
    <row r="244" s="22" customFormat="1"/>
    <row r="245" s="22" customFormat="1"/>
    <row r="246" s="22" customFormat="1"/>
    <row r="247" s="22" customFormat="1"/>
    <row r="248" s="22" customFormat="1"/>
    <row r="249" s="22" customFormat="1"/>
    <row r="250" s="22" customFormat="1"/>
    <row r="251" s="22" customFormat="1"/>
    <row r="252" s="22" customFormat="1"/>
    <row r="253" s="22" customFormat="1"/>
    <row r="254" s="22" customFormat="1"/>
    <row r="255" s="22" customFormat="1"/>
    <row r="256" s="22" customFormat="1"/>
    <row r="257" s="22" customFormat="1"/>
    <row r="258" s="22" customFormat="1"/>
    <row r="259" s="22" customFormat="1"/>
    <row r="260" s="22" customFormat="1"/>
    <row r="261" s="22" customFormat="1"/>
    <row r="262" s="22" customFormat="1"/>
    <row r="263" s="22" customFormat="1"/>
    <row r="264" s="22" customFormat="1"/>
    <row r="265" s="22" customFormat="1"/>
    <row r="266" s="22" customFormat="1"/>
    <row r="267" s="22" customFormat="1"/>
    <row r="268" s="22" customFormat="1"/>
    <row r="269" s="22" customFormat="1"/>
    <row r="270" s="22" customFormat="1"/>
    <row r="271" s="22" customFormat="1"/>
    <row r="272" s="22" customFormat="1"/>
    <row r="273" s="22" customFormat="1"/>
    <row r="274" s="22" customFormat="1"/>
    <row r="275" s="22" customFormat="1"/>
    <row r="276" s="22" customFormat="1"/>
    <row r="277" s="22" customFormat="1"/>
    <row r="278" s="22" customFormat="1"/>
    <row r="279" s="22" customFormat="1"/>
    <row r="280" s="22" customFormat="1"/>
    <row r="281" s="22" customFormat="1"/>
    <row r="282" s="22" customFormat="1"/>
    <row r="283" s="22" customFormat="1"/>
    <row r="284" s="22" customFormat="1"/>
    <row r="285" s="22" customFormat="1"/>
    <row r="286" s="22" customFormat="1"/>
    <row r="287" s="22" customFormat="1"/>
    <row r="288" s="22" customFormat="1"/>
    <row r="289" s="22" customFormat="1"/>
    <row r="290" s="22" customFormat="1"/>
    <row r="291" s="22" customFormat="1"/>
    <row r="292" s="22" customFormat="1"/>
    <row r="293" s="22" customFormat="1"/>
    <row r="294" s="22" customFormat="1"/>
    <row r="295" s="22" customFormat="1"/>
    <row r="296" s="22" customFormat="1"/>
    <row r="297" s="22" customFormat="1"/>
    <row r="298" s="22" customFormat="1"/>
    <row r="299" s="22" customFormat="1"/>
    <row r="300" s="22" customFormat="1"/>
    <row r="301" s="22" customFormat="1"/>
    <row r="302" s="22" customFormat="1"/>
    <row r="303" s="22" customFormat="1"/>
    <row r="304" s="22" customFormat="1"/>
    <row r="305" s="22" customFormat="1"/>
    <row r="306" s="22" customFormat="1"/>
    <row r="307" s="22" customFormat="1"/>
    <row r="308" s="22" customFormat="1"/>
    <row r="309" s="22" customFormat="1"/>
    <row r="310" s="22" customFormat="1"/>
    <row r="311" s="22" customFormat="1"/>
    <row r="312" s="22" customFormat="1"/>
    <row r="313" s="22" customFormat="1"/>
    <row r="314" s="22" customFormat="1"/>
    <row r="315" s="22" customFormat="1"/>
    <row r="316" s="22" customFormat="1"/>
    <row r="317" s="22" customFormat="1"/>
    <row r="318" s="22" customFormat="1"/>
    <row r="319" s="22" customFormat="1"/>
    <row r="320" s="22" customFormat="1"/>
    <row r="321" s="22" customFormat="1"/>
    <row r="322" s="22" customFormat="1"/>
    <row r="323" s="22" customFormat="1"/>
    <row r="324" s="22" customFormat="1"/>
    <row r="325" s="22" customFormat="1"/>
    <row r="326" s="22" customFormat="1"/>
    <row r="327" s="22" customFormat="1"/>
    <row r="328" s="22" customFormat="1"/>
    <row r="329" s="22" customFormat="1"/>
    <row r="330" s="22" customFormat="1"/>
    <row r="331" s="22" customFormat="1"/>
    <row r="332" s="22" customFormat="1"/>
    <row r="333" s="22" customFormat="1"/>
    <row r="334" s="22" customFormat="1"/>
    <row r="335" s="22" customFormat="1"/>
    <row r="336" s="22" customFormat="1"/>
    <row r="337" s="22" customFormat="1"/>
    <row r="338" s="22" customFormat="1"/>
    <row r="339" s="22" customFormat="1"/>
    <row r="340" s="22" customFormat="1"/>
    <row r="341" s="22" customFormat="1"/>
    <row r="342" s="22" customFormat="1"/>
    <row r="343" s="22" customFormat="1"/>
    <row r="344" s="22" customFormat="1"/>
    <row r="345" s="22" customFormat="1"/>
    <row r="346" s="22" customFormat="1"/>
    <row r="347" s="22" customFormat="1"/>
    <row r="348" s="22" customFormat="1"/>
    <row r="349" s="22" customFormat="1"/>
    <row r="350" s="22" customFormat="1"/>
    <row r="351" s="22" customFormat="1"/>
    <row r="352" s="22" customFormat="1"/>
    <row r="353" s="22" customFormat="1"/>
    <row r="354" s="22" customFormat="1"/>
    <row r="355" s="22" customFormat="1"/>
    <row r="356" s="22" customFormat="1"/>
    <row r="357" s="22" customFormat="1"/>
    <row r="358" s="22" customFormat="1"/>
    <row r="359" s="22" customFormat="1"/>
    <row r="360" s="22" customFormat="1"/>
    <row r="361" s="22" customFormat="1"/>
    <row r="362" s="22" customFormat="1"/>
    <row r="363" s="22" customFormat="1"/>
    <row r="364" s="22" customFormat="1"/>
    <row r="365" s="22" customFormat="1"/>
    <row r="366" s="22" customFormat="1"/>
    <row r="367" s="22" customFormat="1"/>
    <row r="368" s="22" customFormat="1"/>
    <row r="369" s="22" customFormat="1"/>
    <row r="370" s="22" customFormat="1"/>
    <row r="371" s="22" customFormat="1"/>
    <row r="372" s="22" customFormat="1"/>
    <row r="373" s="22" customFormat="1"/>
    <row r="374" s="22" customFormat="1"/>
    <row r="375" s="22" customFormat="1"/>
    <row r="376" s="22" customFormat="1"/>
    <row r="377" s="22" customFormat="1"/>
    <row r="378" s="22" customFormat="1"/>
    <row r="379" s="22" customFormat="1"/>
    <row r="380" s="22" customFormat="1"/>
    <row r="381" s="22" customFormat="1"/>
    <row r="382" s="22" customFormat="1"/>
    <row r="383" s="22" customFormat="1"/>
    <row r="384" s="22" customFormat="1"/>
    <row r="385" s="22" customFormat="1"/>
    <row r="386" s="22" customFormat="1"/>
    <row r="387" s="22" customFormat="1"/>
    <row r="388" s="22" customFormat="1"/>
    <row r="389" s="22" customFormat="1"/>
    <row r="390" s="22" customFormat="1"/>
    <row r="391" s="22" customFormat="1"/>
    <row r="392" s="22" customFormat="1"/>
    <row r="393" s="22" customFormat="1"/>
    <row r="394" s="22" customFormat="1"/>
    <row r="395" s="22" customFormat="1"/>
    <row r="396" s="22" customFormat="1"/>
    <row r="397" s="22" customFormat="1"/>
    <row r="398" s="22" customFormat="1"/>
    <row r="399" s="22" customFormat="1"/>
    <row r="400" s="22" customFormat="1"/>
    <row r="401" s="22" customFormat="1"/>
  </sheetData>
  <sheetProtection sheet="1" objects="1" scenarios="1" formatCells="0" formatColumns="0" formatRows="0" insertRows="0" deleteRows="0"/>
  <mergeCells count="4">
    <mergeCell ref="B3:D3"/>
    <mergeCell ref="B4:D4"/>
    <mergeCell ref="A1:D1"/>
    <mergeCell ref="A22:B22"/>
  </mergeCells>
  <phoneticPr fontId="2"/>
  <conditionalFormatting sqref="C22">
    <cfRule type="cellIs" dxfId="0" priority="1" stopIfTrue="1" operator="greaterThan">
      <formula>15000</formula>
    </cfRule>
  </conditionalFormatting>
  <dataValidations count="1">
    <dataValidation allowBlank="1" showInputMessage="1" showErrorMessage="1" error="テキスト金額は15,000円以下で設定してください" sqref="C22"/>
  </dataValidations>
  <printOptions horizontalCentered="1"/>
  <pageMargins left="0.59055118110236227" right="0.19685039370078741" top="0.59055118110236227" bottom="0.59055118110236227" header="0.39370078740157483" footer="0.31496062992125984"/>
  <pageSetup paperSize="9" orientation="portrait"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3"/>
  <sheetViews>
    <sheetView workbookViewId="0"/>
  </sheetViews>
  <sheetFormatPr defaultRowHeight="13.5"/>
  <cols>
    <col min="1" max="1" width="2.5" customWidth="1"/>
    <col min="2" max="2" width="5.625" customWidth="1"/>
    <col min="3" max="3" width="3.375" bestFit="1" customWidth="1"/>
  </cols>
  <sheetData>
    <row r="1" spans="1:21" ht="26.25" customHeight="1">
      <c r="A1" s="349" t="s">
        <v>361</v>
      </c>
      <c r="B1" s="349"/>
      <c r="C1" s="349"/>
      <c r="D1" s="349"/>
      <c r="E1" s="349"/>
      <c r="F1" s="349"/>
      <c r="G1" s="349"/>
      <c r="H1" s="349"/>
      <c r="J1" s="335"/>
      <c r="K1" s="335"/>
      <c r="L1" s="335"/>
    </row>
    <row r="2" spans="1:21" ht="7.5" customHeight="1"/>
    <row r="3" spans="1:21" ht="18.75" customHeight="1">
      <c r="A3" s="336" t="s">
        <v>532</v>
      </c>
    </row>
    <row r="4" spans="1:21" ht="3.75" customHeight="1">
      <c r="A4" s="336"/>
    </row>
    <row r="5" spans="1:21" ht="18.75" customHeight="1">
      <c r="A5" s="336"/>
      <c r="B5" s="337" t="s">
        <v>334</v>
      </c>
    </row>
    <row r="6" spans="1:21" ht="18.75" customHeight="1">
      <c r="A6" s="338"/>
      <c r="B6" s="337" t="s">
        <v>335</v>
      </c>
    </row>
    <row r="7" spans="1:21" ht="18.75" customHeight="1">
      <c r="B7" s="339" t="s">
        <v>336</v>
      </c>
      <c r="C7" s="1341" t="s">
        <v>337</v>
      </c>
      <c r="D7" s="1040"/>
      <c r="E7" s="1040"/>
      <c r="F7" s="1040"/>
      <c r="G7" s="1340"/>
      <c r="H7" s="1339" t="s">
        <v>338</v>
      </c>
      <c r="I7" s="1040"/>
      <c r="J7" s="1040"/>
      <c r="K7" s="1340"/>
      <c r="L7" s="6"/>
      <c r="M7" s="6"/>
      <c r="N7" s="6"/>
      <c r="O7" s="6"/>
      <c r="P7" s="6"/>
      <c r="Q7" s="3"/>
      <c r="R7" s="3"/>
      <c r="S7" s="3"/>
      <c r="T7" s="3"/>
      <c r="U7" s="3"/>
    </row>
    <row r="8" spans="1:21" ht="37.5" customHeight="1">
      <c r="B8" s="453"/>
      <c r="C8" s="340" t="s">
        <v>348</v>
      </c>
      <c r="D8" s="1342" t="s">
        <v>533</v>
      </c>
      <c r="E8" s="1342"/>
      <c r="F8" s="1342"/>
      <c r="G8" s="1343"/>
      <c r="H8" s="341" t="s">
        <v>349</v>
      </c>
      <c r="I8" s="342"/>
      <c r="J8" s="342"/>
      <c r="K8" s="343"/>
      <c r="L8" s="344"/>
      <c r="M8" s="344"/>
      <c r="N8" s="344"/>
      <c r="O8" s="344"/>
      <c r="P8" s="344"/>
      <c r="Q8" s="3"/>
      <c r="R8" s="3"/>
      <c r="S8" s="3"/>
      <c r="T8" s="3"/>
      <c r="U8" s="3"/>
    </row>
    <row r="9" spans="1:21" ht="37.5" customHeight="1">
      <c r="B9" s="453"/>
      <c r="C9" s="340" t="s">
        <v>350</v>
      </c>
      <c r="D9" s="340" t="s">
        <v>339</v>
      </c>
      <c r="E9" s="342"/>
      <c r="F9" s="342"/>
      <c r="G9" s="342"/>
      <c r="H9" s="1344" t="s">
        <v>340</v>
      </c>
      <c r="I9" s="887"/>
      <c r="J9" s="887"/>
      <c r="K9" s="1333"/>
      <c r="L9" s="344"/>
      <c r="M9" s="344"/>
      <c r="N9" s="344"/>
      <c r="O9" s="344"/>
      <c r="P9" s="344"/>
      <c r="Q9" s="3"/>
      <c r="R9" s="3"/>
      <c r="S9" s="3"/>
      <c r="T9" s="3"/>
      <c r="U9" s="3"/>
    </row>
    <row r="10" spans="1:21" ht="37.5" customHeight="1">
      <c r="B10" s="453"/>
      <c r="C10" s="340" t="s">
        <v>351</v>
      </c>
      <c r="D10" s="340" t="s">
        <v>341</v>
      </c>
      <c r="E10" s="342"/>
      <c r="F10" s="342"/>
      <c r="G10" s="342"/>
      <c r="H10" s="1344" t="s">
        <v>342</v>
      </c>
      <c r="I10" s="887"/>
      <c r="J10" s="887"/>
      <c r="K10" s="1333"/>
      <c r="L10" s="344"/>
      <c r="M10" s="344"/>
      <c r="N10" s="344"/>
      <c r="O10" s="344"/>
      <c r="P10" s="344"/>
      <c r="Q10" s="3"/>
      <c r="R10" s="3"/>
      <c r="S10" s="3"/>
      <c r="T10" s="3"/>
      <c r="U10" s="3"/>
    </row>
    <row r="11" spans="1:21" ht="37.5" customHeight="1">
      <c r="B11" s="454"/>
      <c r="C11" s="340" t="s">
        <v>352</v>
      </c>
      <c r="D11" s="1329" t="s">
        <v>343</v>
      </c>
      <c r="E11" s="1330"/>
      <c r="F11" s="1330"/>
      <c r="G11" s="1331"/>
      <c r="H11" s="1332" t="s">
        <v>353</v>
      </c>
      <c r="I11" s="887"/>
      <c r="J11" s="887"/>
      <c r="K11" s="1333"/>
      <c r="L11" s="346"/>
      <c r="M11" s="346"/>
      <c r="N11" s="346"/>
      <c r="O11" s="346"/>
      <c r="P11" s="346"/>
      <c r="Q11" s="3"/>
      <c r="R11" s="3"/>
      <c r="S11" s="3"/>
      <c r="T11" s="3"/>
      <c r="U11" s="3"/>
    </row>
    <row r="12" spans="1:21" ht="37.5" customHeight="1">
      <c r="B12" s="453"/>
      <c r="C12" s="340" t="s">
        <v>354</v>
      </c>
      <c r="D12" s="1335" t="s">
        <v>344</v>
      </c>
      <c r="E12" s="887"/>
      <c r="F12" s="887"/>
      <c r="G12" s="1333"/>
      <c r="H12" s="347"/>
      <c r="I12" s="345"/>
      <c r="J12" s="345"/>
      <c r="K12" s="343"/>
      <c r="L12" s="344"/>
      <c r="M12" s="344"/>
      <c r="N12" s="344"/>
      <c r="O12" s="344"/>
      <c r="P12" s="344"/>
      <c r="Q12" s="3"/>
      <c r="R12" s="3"/>
      <c r="S12" s="3"/>
      <c r="T12" s="3"/>
      <c r="U12" s="3"/>
    </row>
    <row r="13" spans="1:21" ht="37.5" customHeight="1">
      <c r="B13" s="453"/>
      <c r="C13" s="340" t="s">
        <v>355</v>
      </c>
      <c r="D13" s="340" t="s">
        <v>356</v>
      </c>
      <c r="E13" s="342"/>
      <c r="F13" s="342"/>
      <c r="G13" s="342"/>
      <c r="H13" s="1334" t="s">
        <v>373</v>
      </c>
      <c r="I13" s="887"/>
      <c r="J13" s="887"/>
      <c r="K13" s="1333"/>
      <c r="L13" s="344"/>
      <c r="M13" s="344"/>
      <c r="N13" s="344"/>
      <c r="O13" s="344"/>
      <c r="P13" s="344"/>
      <c r="Q13" s="3"/>
      <c r="R13" s="3"/>
      <c r="S13" s="3"/>
      <c r="T13" s="3"/>
      <c r="U13" s="3"/>
    </row>
    <row r="14" spans="1:21" ht="37.5" customHeight="1">
      <c r="B14" s="453"/>
      <c r="C14" s="340" t="s">
        <v>357</v>
      </c>
      <c r="D14" s="340" t="s">
        <v>345</v>
      </c>
      <c r="E14" s="342"/>
      <c r="F14" s="342"/>
      <c r="G14" s="342"/>
      <c r="H14" s="347" t="s">
        <v>358</v>
      </c>
      <c r="I14" s="342"/>
      <c r="J14" s="342"/>
      <c r="K14" s="343"/>
      <c r="L14" s="344"/>
      <c r="M14" s="344"/>
      <c r="N14" s="344"/>
      <c r="O14" s="344"/>
      <c r="P14" s="344"/>
      <c r="Q14" s="3"/>
      <c r="R14" s="3"/>
      <c r="S14" s="3"/>
      <c r="T14" s="3"/>
      <c r="U14" s="3"/>
    </row>
    <row r="15" spans="1:21" ht="51" customHeight="1">
      <c r="B15" s="453"/>
      <c r="C15" s="340" t="s">
        <v>359</v>
      </c>
      <c r="D15" s="340" t="s">
        <v>346</v>
      </c>
      <c r="E15" s="342"/>
      <c r="F15" s="342"/>
      <c r="G15" s="342"/>
      <c r="H15" s="1336" t="s">
        <v>376</v>
      </c>
      <c r="I15" s="1337"/>
      <c r="J15" s="1337"/>
      <c r="K15" s="1338"/>
      <c r="L15" s="344"/>
      <c r="M15" s="344"/>
      <c r="N15" s="344"/>
      <c r="O15" s="344"/>
      <c r="P15" s="344"/>
      <c r="Q15" s="3"/>
      <c r="R15" s="3"/>
      <c r="S15" s="3"/>
      <c r="T15" s="3"/>
      <c r="U15" s="3"/>
    </row>
    <row r="16" spans="1:21" ht="37.5" customHeight="1">
      <c r="B16" s="455"/>
      <c r="C16" s="348" t="s">
        <v>360</v>
      </c>
      <c r="D16" s="1323" t="s">
        <v>507</v>
      </c>
      <c r="E16" s="1323"/>
      <c r="F16" s="1323"/>
      <c r="G16" s="1324"/>
      <c r="H16" s="1328" t="s">
        <v>510</v>
      </c>
      <c r="I16" s="1328"/>
      <c r="J16" s="1328"/>
      <c r="K16" s="1328"/>
      <c r="L16" s="3"/>
      <c r="M16" s="3"/>
      <c r="N16" s="3"/>
      <c r="O16" s="3"/>
      <c r="P16" s="3"/>
      <c r="Q16" s="3"/>
      <c r="R16" s="3"/>
      <c r="S16" s="3"/>
      <c r="T16" s="3"/>
      <c r="U16" s="3"/>
    </row>
    <row r="17" spans="2:21" ht="37.5" customHeight="1">
      <c r="B17" s="455"/>
      <c r="C17" s="348" t="s">
        <v>372</v>
      </c>
      <c r="D17" s="1323" t="s">
        <v>347</v>
      </c>
      <c r="E17" s="1323"/>
      <c r="F17" s="1323"/>
      <c r="G17" s="1324"/>
      <c r="H17" s="1328" t="s">
        <v>511</v>
      </c>
      <c r="I17" s="1328"/>
      <c r="J17" s="1328"/>
      <c r="K17" s="1328"/>
      <c r="L17" s="3"/>
      <c r="M17" s="3"/>
      <c r="N17" s="3"/>
      <c r="O17" s="3"/>
      <c r="P17" s="3"/>
      <c r="Q17" s="3"/>
      <c r="R17" s="3"/>
      <c r="S17" s="3"/>
      <c r="T17" s="3"/>
      <c r="U17" s="3"/>
    </row>
    <row r="18" spans="2:21" ht="37.5" customHeight="1">
      <c r="B18" s="455"/>
      <c r="C18" s="348" t="s">
        <v>503</v>
      </c>
      <c r="D18" s="1323" t="s">
        <v>508</v>
      </c>
      <c r="E18" s="1323"/>
      <c r="F18" s="1323"/>
      <c r="G18" s="1324"/>
      <c r="H18" s="1328" t="s">
        <v>374</v>
      </c>
      <c r="I18" s="1328"/>
      <c r="J18" s="1328"/>
      <c r="K18" s="1328"/>
      <c r="L18" s="3"/>
      <c r="M18" s="3"/>
      <c r="N18" s="3"/>
      <c r="O18" s="3"/>
      <c r="P18" s="3"/>
      <c r="Q18" s="3"/>
      <c r="R18" s="3"/>
      <c r="S18" s="3"/>
      <c r="T18" s="3"/>
      <c r="U18" s="3"/>
    </row>
    <row r="19" spans="2:21" ht="37.5" customHeight="1">
      <c r="B19" s="455"/>
      <c r="C19" s="348" t="s">
        <v>505</v>
      </c>
      <c r="D19" s="1323" t="s">
        <v>506</v>
      </c>
      <c r="E19" s="1323"/>
      <c r="F19" s="1323"/>
      <c r="G19" s="1324"/>
      <c r="H19" s="1325" t="s">
        <v>504</v>
      </c>
      <c r="I19" s="1326"/>
      <c r="J19" s="1326"/>
      <c r="K19" s="1327"/>
      <c r="L19" s="3"/>
      <c r="M19" s="3"/>
      <c r="N19" s="3"/>
      <c r="O19" s="3"/>
      <c r="P19" s="3"/>
      <c r="Q19" s="3"/>
      <c r="R19" s="3"/>
      <c r="S19" s="3"/>
      <c r="T19" s="3"/>
      <c r="U19" s="3"/>
    </row>
    <row r="20" spans="2:21" ht="37.5" customHeight="1">
      <c r="B20" s="455"/>
      <c r="C20" s="348" t="s">
        <v>509</v>
      </c>
      <c r="D20" s="1323" t="s">
        <v>370</v>
      </c>
      <c r="E20" s="1323"/>
      <c r="F20" s="1323"/>
      <c r="G20" s="1324"/>
      <c r="H20" s="1325" t="s">
        <v>427</v>
      </c>
      <c r="I20" s="1326"/>
      <c r="J20" s="1326"/>
      <c r="K20" s="1327"/>
      <c r="L20" s="3"/>
      <c r="M20" s="3"/>
      <c r="N20" s="3"/>
      <c r="O20" s="3"/>
      <c r="P20" s="3"/>
      <c r="Q20" s="3"/>
      <c r="R20" s="3"/>
      <c r="S20" s="3"/>
      <c r="T20" s="3"/>
      <c r="U20" s="3"/>
    </row>
    <row r="21" spans="2:21">
      <c r="L21" s="3"/>
      <c r="M21" s="3"/>
      <c r="N21" s="3"/>
      <c r="O21" s="3"/>
      <c r="P21" s="3"/>
      <c r="Q21" s="3"/>
      <c r="R21" s="3"/>
      <c r="S21" s="3"/>
      <c r="T21" s="3"/>
      <c r="U21" s="3"/>
    </row>
    <row r="22" spans="2:21">
      <c r="L22" s="3"/>
      <c r="M22" s="3"/>
      <c r="N22" s="3"/>
      <c r="O22" s="3"/>
      <c r="P22" s="3"/>
      <c r="Q22" s="3"/>
      <c r="R22" s="3"/>
      <c r="S22" s="3"/>
      <c r="T22" s="3"/>
      <c r="U22" s="3"/>
    </row>
    <row r="23" spans="2:21">
      <c r="L23" s="3"/>
      <c r="M23" s="3"/>
      <c r="N23" s="3"/>
      <c r="O23" s="3"/>
      <c r="P23" s="3"/>
      <c r="Q23" s="3"/>
      <c r="R23" s="3"/>
      <c r="S23" s="3"/>
      <c r="T23" s="3"/>
      <c r="U23" s="3"/>
    </row>
  </sheetData>
  <mergeCells count="20">
    <mergeCell ref="H7:K7"/>
    <mergeCell ref="C7:G7"/>
    <mergeCell ref="D8:G8"/>
    <mergeCell ref="H9:K9"/>
    <mergeCell ref="H10:K10"/>
    <mergeCell ref="D20:G20"/>
    <mergeCell ref="H20:K20"/>
    <mergeCell ref="D18:G18"/>
    <mergeCell ref="H18:K18"/>
    <mergeCell ref="D11:G11"/>
    <mergeCell ref="H11:K11"/>
    <mergeCell ref="D17:G17"/>
    <mergeCell ref="H17:K17"/>
    <mergeCell ref="H13:K13"/>
    <mergeCell ref="D12:G12"/>
    <mergeCell ref="H15:K15"/>
    <mergeCell ref="D19:G19"/>
    <mergeCell ref="H19:K19"/>
    <mergeCell ref="D16:G16"/>
    <mergeCell ref="H16:K16"/>
  </mergeCells>
  <phoneticPr fontId="2"/>
  <printOptions horizontalCentered="1"/>
  <pageMargins left="0.59055118110236227" right="0.19685039370078741" top="0.59055118110236227" bottom="0.59055118110236227" header="0.39370078740157483" footer="0.31496062992125984"/>
  <pageSetup paperSize="9" orientation="portrait" horizontalDpi="300"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showZeros="0" view="pageBreakPreview" zoomScaleNormal="100" zoomScaleSheetLayoutView="100" workbookViewId="0">
      <selection activeCell="A2" sqref="A2"/>
    </sheetView>
  </sheetViews>
  <sheetFormatPr defaultRowHeight="13.5"/>
  <cols>
    <col min="1" max="1" width="0.75" customWidth="1"/>
    <col min="2" max="2" width="22.375" style="1" customWidth="1"/>
    <col min="3" max="14" width="6.5" customWidth="1"/>
    <col min="15" max="15" width="1.125" customWidth="1"/>
  </cols>
  <sheetData>
    <row r="1" spans="1:19" ht="24" customHeight="1">
      <c r="A1" s="938" t="s">
        <v>545</v>
      </c>
      <c r="B1" s="938"/>
      <c r="C1" s="938"/>
      <c r="D1" s="938"/>
      <c r="E1" s="938"/>
      <c r="F1" s="938"/>
      <c r="G1" s="938"/>
      <c r="H1" s="938"/>
      <c r="I1" s="938"/>
      <c r="J1" s="938"/>
      <c r="K1" s="938"/>
      <c r="L1" s="938"/>
      <c r="M1" s="938"/>
      <c r="N1" s="938"/>
    </row>
    <row r="2" spans="1:19" ht="12.75" customHeight="1" thickBot="1">
      <c r="A2" s="21"/>
      <c r="B2" s="21"/>
      <c r="C2" s="21"/>
      <c r="D2" s="21"/>
      <c r="E2" s="21"/>
      <c r="F2" s="21"/>
      <c r="G2" s="21"/>
      <c r="H2" s="21"/>
      <c r="I2" s="21"/>
      <c r="J2" s="21"/>
      <c r="K2" s="21"/>
      <c r="L2" s="21"/>
      <c r="M2" s="21"/>
      <c r="N2" s="21"/>
    </row>
    <row r="3" spans="1:19" ht="24" customHeight="1" thickBot="1">
      <c r="A3" s="2" t="s">
        <v>234</v>
      </c>
      <c r="G3" s="3"/>
      <c r="H3" s="3"/>
      <c r="I3" s="953">
        <f>+入力表!C53</f>
        <v>0</v>
      </c>
      <c r="J3" s="954"/>
      <c r="K3" s="954"/>
      <c r="L3" s="954"/>
      <c r="M3" s="954"/>
      <c r="N3" s="955"/>
    </row>
    <row r="4" spans="1:19" ht="10.5" customHeight="1" thickBot="1"/>
    <row r="5" spans="1:19" ht="30" customHeight="1">
      <c r="B5" s="17" t="s">
        <v>69</v>
      </c>
      <c r="C5" s="939">
        <f>入力表!B7</f>
        <v>0</v>
      </c>
      <c r="D5" s="940"/>
      <c r="E5" s="940"/>
      <c r="F5" s="940"/>
      <c r="G5" s="940"/>
      <c r="H5" s="940"/>
      <c r="I5" s="940"/>
      <c r="J5" s="940"/>
      <c r="K5" s="940"/>
      <c r="L5" s="940"/>
      <c r="M5" s="940"/>
      <c r="N5" s="941"/>
      <c r="O5" s="1"/>
    </row>
    <row r="6" spans="1:19" ht="30" customHeight="1">
      <c r="B6" s="16" t="s">
        <v>12</v>
      </c>
      <c r="C6" s="942">
        <f>入力表!C7</f>
        <v>0</v>
      </c>
      <c r="D6" s="911"/>
      <c r="E6" s="911"/>
      <c r="F6" s="911"/>
      <c r="G6" s="911"/>
      <c r="H6" s="911"/>
      <c r="I6" s="911"/>
      <c r="J6" s="911"/>
      <c r="K6" s="911"/>
      <c r="L6" s="911"/>
      <c r="M6" s="911"/>
      <c r="N6" s="924"/>
    </row>
    <row r="7" spans="1:19" ht="20.25" customHeight="1">
      <c r="B7" s="883" t="s">
        <v>13</v>
      </c>
      <c r="C7" s="943">
        <f>入力表!D7</f>
        <v>0</v>
      </c>
      <c r="D7" s="944"/>
      <c r="E7" s="944"/>
      <c r="F7" s="944"/>
      <c r="G7" s="944"/>
      <c r="H7" s="944"/>
      <c r="I7" s="944"/>
      <c r="J7" s="944"/>
      <c r="K7" s="944"/>
      <c r="L7" s="944"/>
      <c r="M7" s="944"/>
      <c r="N7" s="945"/>
    </row>
    <row r="8" spans="1:19" ht="20.25" customHeight="1">
      <c r="B8" s="946"/>
      <c r="C8" s="947">
        <f>入力表!E7</f>
        <v>0</v>
      </c>
      <c r="D8" s="835"/>
      <c r="E8" s="948"/>
      <c r="F8" s="948"/>
      <c r="G8" s="948"/>
      <c r="H8" s="948"/>
      <c r="I8" s="948"/>
      <c r="J8" s="948"/>
      <c r="K8" s="948"/>
      <c r="L8" s="948"/>
      <c r="M8" s="948"/>
      <c r="N8" s="949"/>
    </row>
    <row r="9" spans="1:19" ht="24.75" customHeight="1">
      <c r="B9" s="81" t="s">
        <v>32</v>
      </c>
      <c r="C9" s="956">
        <f>入力表!F7</f>
        <v>0</v>
      </c>
      <c r="D9" s="957"/>
      <c r="E9" s="957"/>
      <c r="F9" s="957"/>
      <c r="G9" s="957"/>
      <c r="H9" s="957"/>
      <c r="I9" s="957"/>
      <c r="J9" s="957"/>
      <c r="K9" s="957"/>
      <c r="L9" s="957"/>
      <c r="M9" s="957"/>
      <c r="N9" s="958"/>
    </row>
    <row r="10" spans="1:19" ht="30" customHeight="1">
      <c r="B10" s="145" t="s">
        <v>11</v>
      </c>
      <c r="C10" s="950">
        <f>入力表!O7</f>
        <v>0</v>
      </c>
      <c r="D10" s="951"/>
      <c r="E10" s="951"/>
      <c r="F10" s="951"/>
      <c r="G10" s="951"/>
      <c r="H10" s="951"/>
      <c r="I10" s="951"/>
      <c r="J10" s="951"/>
      <c r="K10" s="951"/>
      <c r="L10" s="951"/>
      <c r="M10" s="951"/>
      <c r="N10" s="952"/>
    </row>
    <row r="11" spans="1:19" ht="36" customHeight="1">
      <c r="B11" s="16" t="s">
        <v>61</v>
      </c>
      <c r="C11" s="942">
        <f>入力表!P7</f>
        <v>0</v>
      </c>
      <c r="D11" s="911"/>
      <c r="E11" s="911"/>
      <c r="F11" s="911"/>
      <c r="G11" s="911"/>
      <c r="H11" s="911"/>
      <c r="I11" s="911"/>
      <c r="J11" s="911"/>
      <c r="K11" s="911"/>
      <c r="L11" s="911"/>
      <c r="M11" s="911"/>
      <c r="N11" s="924"/>
    </row>
    <row r="12" spans="1:19" ht="28.5" customHeight="1">
      <c r="B12" s="15" t="s">
        <v>45</v>
      </c>
      <c r="C12" s="942">
        <f>入力表!Q7</f>
        <v>0</v>
      </c>
      <c r="D12" s="911"/>
      <c r="E12" s="911"/>
      <c r="F12" s="911"/>
      <c r="G12" s="911"/>
      <c r="H12" s="911"/>
      <c r="I12" s="911"/>
      <c r="J12" s="911"/>
      <c r="K12" s="911"/>
      <c r="L12" s="911"/>
      <c r="M12" s="911"/>
      <c r="N12" s="924"/>
    </row>
    <row r="13" spans="1:19" ht="30" customHeight="1">
      <c r="B13" s="913" t="s">
        <v>23</v>
      </c>
      <c r="C13" s="986" t="s">
        <v>224</v>
      </c>
      <c r="D13" s="987"/>
      <c r="E13" s="974">
        <f>入力表!R7</f>
        <v>0</v>
      </c>
      <c r="F13" s="975"/>
      <c r="G13" s="929"/>
      <c r="H13" s="929"/>
      <c r="I13" s="976"/>
      <c r="J13" s="976"/>
      <c r="K13" s="976"/>
      <c r="L13" s="976"/>
      <c r="M13" s="976"/>
      <c r="N13" s="977"/>
      <c r="O13" s="13"/>
      <c r="P13" s="6"/>
      <c r="Q13" s="6"/>
      <c r="R13" s="6"/>
      <c r="S13" s="6"/>
    </row>
    <row r="14" spans="1:19" ht="30" customHeight="1">
      <c r="B14" s="914"/>
      <c r="C14" s="988" t="s">
        <v>21</v>
      </c>
      <c r="D14" s="989"/>
      <c r="E14" s="978">
        <f>入力表!S7</f>
        <v>0</v>
      </c>
      <c r="F14" s="979"/>
      <c r="G14" s="979"/>
      <c r="H14" s="979"/>
      <c r="I14" s="979"/>
      <c r="J14" s="979"/>
      <c r="K14" s="979"/>
      <c r="L14" s="979"/>
      <c r="M14" s="979"/>
      <c r="N14" s="980"/>
    </row>
    <row r="15" spans="1:19" ht="30" customHeight="1">
      <c r="B15" s="914"/>
      <c r="C15" s="988" t="s">
        <v>22</v>
      </c>
      <c r="D15" s="989"/>
      <c r="E15" s="978">
        <f>入力表!T7</f>
        <v>0</v>
      </c>
      <c r="F15" s="979"/>
      <c r="G15" s="979"/>
      <c r="H15" s="979"/>
      <c r="I15" s="979"/>
      <c r="J15" s="979"/>
      <c r="K15" s="979"/>
      <c r="L15" s="979"/>
      <c r="M15" s="979"/>
      <c r="N15" s="980"/>
    </row>
    <row r="16" spans="1:19" ht="30" customHeight="1" thickBot="1">
      <c r="B16" s="914"/>
      <c r="C16" s="984" t="s">
        <v>236</v>
      </c>
      <c r="D16" s="985"/>
      <c r="E16" s="981">
        <f>入力表!U7</f>
        <v>0</v>
      </c>
      <c r="F16" s="982"/>
      <c r="G16" s="982"/>
      <c r="H16" s="982"/>
      <c r="I16" s="982"/>
      <c r="J16" s="982"/>
      <c r="K16" s="982"/>
      <c r="L16" s="982"/>
      <c r="M16" s="982"/>
      <c r="N16" s="983"/>
    </row>
    <row r="17" spans="2:19" ht="27" customHeight="1" thickTop="1">
      <c r="B17" s="915" t="s">
        <v>480</v>
      </c>
      <c r="C17" s="918" t="s">
        <v>417</v>
      </c>
      <c r="D17" s="919"/>
      <c r="E17" s="990"/>
      <c r="F17" s="991"/>
      <c r="G17" s="992"/>
      <c r="H17" s="992"/>
      <c r="I17" s="993"/>
      <c r="J17" s="993"/>
      <c r="K17" s="993"/>
      <c r="L17" s="993"/>
      <c r="M17" s="993"/>
      <c r="N17" s="994"/>
      <c r="O17" s="6"/>
      <c r="P17" s="6"/>
      <c r="Q17" s="6"/>
      <c r="R17" s="6"/>
      <c r="S17" s="6"/>
    </row>
    <row r="18" spans="2:19" ht="27" customHeight="1">
      <c r="B18" s="916"/>
      <c r="C18" s="995" t="s">
        <v>418</v>
      </c>
      <c r="D18" s="996"/>
      <c r="E18" s="997"/>
      <c r="F18" s="998"/>
      <c r="G18" s="998"/>
      <c r="H18" s="998"/>
      <c r="I18" s="998"/>
      <c r="J18" s="998"/>
      <c r="K18" s="998"/>
      <c r="L18" s="998"/>
      <c r="M18" s="998"/>
      <c r="N18" s="999"/>
    </row>
    <row r="19" spans="2:19" ht="27" customHeight="1" thickBot="1">
      <c r="B19" s="917"/>
      <c r="C19" s="1000" t="s">
        <v>420</v>
      </c>
      <c r="D19" s="1001"/>
      <c r="E19" s="1002"/>
      <c r="F19" s="1003"/>
      <c r="G19" s="1003"/>
      <c r="H19" s="1003"/>
      <c r="I19" s="1003"/>
      <c r="J19" s="1003"/>
      <c r="K19" s="1003"/>
      <c r="L19" s="1003"/>
      <c r="M19" s="1003"/>
      <c r="N19" s="1004"/>
    </row>
    <row r="20" spans="2:19" ht="36" customHeight="1" thickTop="1" thickBot="1">
      <c r="B20" s="870" t="s">
        <v>222</v>
      </c>
      <c r="C20" s="872" t="s">
        <v>537</v>
      </c>
      <c r="D20" s="873"/>
      <c r="E20" s="873">
        <f>E21+K21</f>
        <v>0</v>
      </c>
      <c r="F20" s="873"/>
      <c r="G20" s="873"/>
      <c r="H20" s="873"/>
      <c r="I20" s="874" t="s">
        <v>223</v>
      </c>
      <c r="J20" s="874"/>
      <c r="K20" s="874"/>
      <c r="L20" s="874"/>
      <c r="M20" s="874"/>
      <c r="N20" s="882"/>
    </row>
    <row r="21" spans="2:19" ht="36" customHeight="1" thickTop="1" thickBot="1">
      <c r="B21" s="871"/>
      <c r="C21" s="875" t="s">
        <v>538</v>
      </c>
      <c r="D21" s="876"/>
      <c r="E21" s="876">
        <f>入力表!B13</f>
        <v>0</v>
      </c>
      <c r="F21" s="876"/>
      <c r="G21" s="869" t="s">
        <v>223</v>
      </c>
      <c r="H21" s="869"/>
      <c r="I21" s="877" t="s">
        <v>539</v>
      </c>
      <c r="J21" s="878"/>
      <c r="K21" s="879">
        <f>入力表!C13</f>
        <v>0</v>
      </c>
      <c r="L21" s="880"/>
      <c r="M21" s="880" t="s">
        <v>223</v>
      </c>
      <c r="N21" s="881"/>
    </row>
    <row r="22" spans="2:19" ht="30" customHeight="1" thickTop="1" thickBot="1">
      <c r="B22" s="451" t="s">
        <v>486</v>
      </c>
      <c r="C22" s="922">
        <f>入力表!D13</f>
        <v>0</v>
      </c>
      <c r="D22" s="923"/>
      <c r="E22" s="964" t="s">
        <v>72</v>
      </c>
      <c r="F22" s="965"/>
      <c r="G22" s="963" t="s">
        <v>424</v>
      </c>
      <c r="H22" s="963"/>
      <c r="I22" s="961">
        <f>入力表!E13</f>
        <v>0</v>
      </c>
      <c r="J22" s="961"/>
      <c r="K22" s="963" t="s">
        <v>425</v>
      </c>
      <c r="L22" s="963"/>
      <c r="M22" s="961">
        <f>入力表!F13</f>
        <v>0</v>
      </c>
      <c r="N22" s="962"/>
    </row>
    <row r="23" spans="2:19" ht="30" customHeight="1" thickTop="1" thickBot="1">
      <c r="B23" s="450" t="s">
        <v>485</v>
      </c>
      <c r="C23" s="920">
        <f>入力表!G13</f>
        <v>0</v>
      </c>
      <c r="D23" s="921"/>
      <c r="E23" s="964" t="s">
        <v>72</v>
      </c>
      <c r="F23" s="966"/>
      <c r="G23" s="973"/>
      <c r="H23" s="968"/>
      <c r="I23" s="968"/>
      <c r="J23" s="968"/>
      <c r="K23" s="968"/>
      <c r="L23" s="968"/>
      <c r="M23" s="968"/>
      <c r="N23" s="969"/>
    </row>
    <row r="24" spans="2:19" ht="30" customHeight="1" thickTop="1">
      <c r="B24" s="18" t="s">
        <v>28</v>
      </c>
      <c r="C24" s="888" t="s">
        <v>206</v>
      </c>
      <c r="D24" s="889"/>
      <c r="E24" s="959">
        <f>入力表!H13</f>
        <v>0</v>
      </c>
      <c r="F24" s="960"/>
      <c r="G24" s="970" t="s">
        <v>207</v>
      </c>
      <c r="H24" s="889"/>
      <c r="I24" s="959">
        <f>入力表!I13</f>
        <v>0</v>
      </c>
      <c r="J24" s="960"/>
      <c r="K24" s="971" t="s">
        <v>132</v>
      </c>
      <c r="L24" s="972"/>
      <c r="M24" s="959">
        <f>入力表!J13</f>
        <v>0</v>
      </c>
      <c r="N24" s="967"/>
    </row>
    <row r="25" spans="2:19" ht="36" customHeight="1">
      <c r="B25" s="883" t="s">
        <v>83</v>
      </c>
      <c r="C25" s="890" t="s">
        <v>502</v>
      </c>
      <c r="D25" s="891"/>
      <c r="E25" s="931">
        <f>入力表!K13</f>
        <v>0</v>
      </c>
      <c r="F25" s="932"/>
      <c r="G25" s="929" t="s">
        <v>20</v>
      </c>
      <c r="H25" s="930"/>
      <c r="I25" s="933" t="s">
        <v>500</v>
      </c>
      <c r="J25" s="891"/>
      <c r="K25" s="934">
        <f>入力表!L13</f>
        <v>0</v>
      </c>
      <c r="L25" s="935"/>
      <c r="M25" s="936" t="s">
        <v>20</v>
      </c>
      <c r="N25" s="937"/>
    </row>
    <row r="26" spans="2:19" ht="36" customHeight="1">
      <c r="B26" s="884"/>
      <c r="C26" s="892" t="s">
        <v>484</v>
      </c>
      <c r="D26" s="893"/>
      <c r="E26" s="926">
        <f>入力表!M13</f>
        <v>0</v>
      </c>
      <c r="F26" s="927"/>
      <c r="G26" s="927"/>
      <c r="H26" s="927"/>
      <c r="I26" s="927"/>
      <c r="J26" s="927"/>
      <c r="K26" s="927"/>
      <c r="L26" s="927"/>
      <c r="M26" s="927"/>
      <c r="N26" s="928"/>
    </row>
    <row r="27" spans="2:19" ht="36" customHeight="1">
      <c r="B27" s="884"/>
      <c r="C27" s="894" t="s">
        <v>481</v>
      </c>
      <c r="D27" s="895"/>
      <c r="E27" s="901" t="s">
        <v>497</v>
      </c>
      <c r="F27" s="902"/>
      <c r="G27" s="903">
        <f>入力表!V7</f>
        <v>0</v>
      </c>
      <c r="H27" s="904"/>
      <c r="I27" s="576" t="s">
        <v>483</v>
      </c>
      <c r="J27" s="905">
        <f>入力表!W7</f>
        <v>0</v>
      </c>
      <c r="K27" s="906"/>
      <c r="L27" s="906"/>
      <c r="M27" s="906"/>
      <c r="N27" s="907"/>
    </row>
    <row r="28" spans="2:19" ht="36" customHeight="1">
      <c r="B28" s="885"/>
      <c r="C28" s="888"/>
      <c r="D28" s="896"/>
      <c r="E28" s="899" t="s">
        <v>482</v>
      </c>
      <c r="F28" s="900"/>
      <c r="G28" s="908">
        <f>入力表!X7</f>
        <v>0</v>
      </c>
      <c r="H28" s="909"/>
      <c r="I28" s="909"/>
      <c r="J28" s="909"/>
      <c r="K28" s="909"/>
      <c r="L28" s="909"/>
      <c r="M28" s="909"/>
      <c r="N28" s="910"/>
    </row>
    <row r="29" spans="2:19" ht="30" customHeight="1">
      <c r="B29" s="18" t="s">
        <v>133</v>
      </c>
      <c r="C29" s="886">
        <f>入力表!N13</f>
        <v>0</v>
      </c>
      <c r="D29" s="887"/>
      <c r="E29" s="911" t="s">
        <v>20</v>
      </c>
      <c r="F29" s="912"/>
      <c r="G29" s="897" t="s">
        <v>332</v>
      </c>
      <c r="H29" s="790"/>
      <c r="I29" s="790"/>
      <c r="J29" s="898"/>
      <c r="K29" s="925">
        <f>+入力表!O13</f>
        <v>0</v>
      </c>
      <c r="L29" s="887"/>
      <c r="M29" s="911" t="s">
        <v>20</v>
      </c>
      <c r="N29" s="924"/>
    </row>
    <row r="30" spans="2:19" ht="30" customHeight="1">
      <c r="B30" s="728" t="s">
        <v>36</v>
      </c>
      <c r="C30" s="743" t="s">
        <v>470</v>
      </c>
      <c r="D30" s="736" t="str">
        <f>IF(入力表!P13="可","可","不可")</f>
        <v>不可</v>
      </c>
      <c r="E30" s="737" t="s">
        <v>521</v>
      </c>
      <c r="F30" s="738" t="str">
        <f>IF(入力表!Q13="可","可","不可")</f>
        <v>不可</v>
      </c>
      <c r="G30" s="737" t="s">
        <v>523</v>
      </c>
      <c r="H30" s="738" t="s">
        <v>523</v>
      </c>
      <c r="I30" s="739" t="s">
        <v>523</v>
      </c>
      <c r="J30" s="736" t="s">
        <v>523</v>
      </c>
      <c r="K30" s="737" t="s">
        <v>523</v>
      </c>
      <c r="L30" s="740" t="s">
        <v>523</v>
      </c>
      <c r="M30" s="741" t="s">
        <v>523</v>
      </c>
      <c r="N30" s="742" t="s">
        <v>523</v>
      </c>
      <c r="O30" s="421"/>
      <c r="P30" s="3"/>
    </row>
    <row r="31" spans="2:19" ht="30" customHeight="1">
      <c r="B31" s="8"/>
    </row>
    <row r="32" spans="2:19" ht="30" customHeight="1">
      <c r="B32" s="8"/>
    </row>
    <row r="33" spans="2:2" ht="30" customHeight="1">
      <c r="B33" s="8"/>
    </row>
    <row r="34" spans="2:2" ht="30" customHeight="1">
      <c r="B34" s="8"/>
    </row>
    <row r="35" spans="2:2" ht="30" customHeight="1">
      <c r="B35" s="8"/>
    </row>
    <row r="36" spans="2:2" ht="30" customHeight="1">
      <c r="B36" s="8"/>
    </row>
    <row r="37" spans="2:2" ht="30" customHeight="1">
      <c r="B37" s="8"/>
    </row>
    <row r="38" spans="2:2" ht="30" customHeight="1">
      <c r="B38" s="8"/>
    </row>
    <row r="39" spans="2:2" ht="30" customHeight="1">
      <c r="B39" s="8"/>
    </row>
    <row r="40" spans="2:2" ht="30" customHeight="1">
      <c r="B40" s="8"/>
    </row>
    <row r="41" spans="2:2" ht="30" customHeight="1">
      <c r="B41" s="8"/>
    </row>
    <row r="42" spans="2:2" ht="30" customHeight="1">
      <c r="B42" s="8"/>
    </row>
    <row r="43" spans="2:2" ht="30" customHeight="1">
      <c r="B43" s="8"/>
    </row>
    <row r="44" spans="2:2">
      <c r="B44" s="8"/>
    </row>
    <row r="45" spans="2:2">
      <c r="B45" s="8"/>
    </row>
    <row r="46" spans="2:2">
      <c r="B46" s="8"/>
    </row>
    <row r="47" spans="2:2">
      <c r="B47" s="8"/>
    </row>
    <row r="48" spans="2:2">
      <c r="B48" s="8"/>
    </row>
    <row r="49" spans="2:2">
      <c r="B49" s="8"/>
    </row>
    <row r="50" spans="2:2">
      <c r="B50" s="8"/>
    </row>
    <row r="51" spans="2:2">
      <c r="B51" s="8"/>
    </row>
  </sheetData>
  <sheetProtection formatCells="0" formatColumns="0" formatRows="0"/>
  <mergeCells count="76">
    <mergeCell ref="E17:N17"/>
    <mergeCell ref="C18:D18"/>
    <mergeCell ref="E18:N18"/>
    <mergeCell ref="C19:D19"/>
    <mergeCell ref="E19:N19"/>
    <mergeCell ref="E13:N13"/>
    <mergeCell ref="E14:N14"/>
    <mergeCell ref="E15:N15"/>
    <mergeCell ref="E16:N16"/>
    <mergeCell ref="C16:D16"/>
    <mergeCell ref="C13:D13"/>
    <mergeCell ref="C14:D14"/>
    <mergeCell ref="C15:D15"/>
    <mergeCell ref="E24:F24"/>
    <mergeCell ref="M22:N22"/>
    <mergeCell ref="K22:L22"/>
    <mergeCell ref="I22:J22"/>
    <mergeCell ref="E22:F22"/>
    <mergeCell ref="E23:F23"/>
    <mergeCell ref="G22:H22"/>
    <mergeCell ref="M24:N24"/>
    <mergeCell ref="I23:J23"/>
    <mergeCell ref="I24:J24"/>
    <mergeCell ref="M23:N23"/>
    <mergeCell ref="G24:H24"/>
    <mergeCell ref="K24:L24"/>
    <mergeCell ref="K23:L23"/>
    <mergeCell ref="G23:H23"/>
    <mergeCell ref="C10:N10"/>
    <mergeCell ref="C12:N12"/>
    <mergeCell ref="C11:N11"/>
    <mergeCell ref="I3:N3"/>
    <mergeCell ref="C9:N9"/>
    <mergeCell ref="A1:N1"/>
    <mergeCell ref="C5:N5"/>
    <mergeCell ref="C6:N6"/>
    <mergeCell ref="C7:N7"/>
    <mergeCell ref="B7:B8"/>
    <mergeCell ref="C8:N8"/>
    <mergeCell ref="M29:N29"/>
    <mergeCell ref="K29:L29"/>
    <mergeCell ref="E26:N26"/>
    <mergeCell ref="G25:H25"/>
    <mergeCell ref="E25:F25"/>
    <mergeCell ref="I25:J25"/>
    <mergeCell ref="K25:L25"/>
    <mergeCell ref="M25:N25"/>
    <mergeCell ref="B13:B16"/>
    <mergeCell ref="B17:B19"/>
    <mergeCell ref="C17:D17"/>
    <mergeCell ref="C23:D23"/>
    <mergeCell ref="C22:D22"/>
    <mergeCell ref="K21:L21"/>
    <mergeCell ref="M21:N21"/>
    <mergeCell ref="K20:N20"/>
    <mergeCell ref="B25:B28"/>
    <mergeCell ref="C29:D29"/>
    <mergeCell ref="C24:D24"/>
    <mergeCell ref="C25:D25"/>
    <mergeCell ref="C26:D26"/>
    <mergeCell ref="C27:D28"/>
    <mergeCell ref="G29:J29"/>
    <mergeCell ref="E28:F28"/>
    <mergeCell ref="E27:F27"/>
    <mergeCell ref="G27:H27"/>
    <mergeCell ref="J27:N27"/>
    <mergeCell ref="G28:N28"/>
    <mergeCell ref="E29:F29"/>
    <mergeCell ref="G21:H21"/>
    <mergeCell ref="B20:B21"/>
    <mergeCell ref="C20:D20"/>
    <mergeCell ref="E20:H20"/>
    <mergeCell ref="I20:J20"/>
    <mergeCell ref="C21:D21"/>
    <mergeCell ref="E21:F21"/>
    <mergeCell ref="I21:J21"/>
  </mergeCells>
  <phoneticPr fontId="2"/>
  <conditionalFormatting sqref="C22:D22">
    <cfRule type="cellIs" dxfId="28" priority="3" stopIfTrue="1" operator="lessThan">
      <formula>180</formula>
    </cfRule>
  </conditionalFormatting>
  <printOptions horizontalCentered="1"/>
  <pageMargins left="0.59055118110236227" right="0.19685039370078741" top="0.59055118110236227" bottom="0.59055118110236227" header="0.39370078740157483" footer="0.31496062992125984"/>
  <pageSetup paperSize="9" scale="93" orientation="portrait" r:id="rId1"/>
  <headerFooter alignWithMargins="0">
    <oddHeader>&amp;R&amp;10&amp;F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Zeros="0" view="pageBreakPreview" zoomScaleNormal="100" zoomScaleSheetLayoutView="100" workbookViewId="0">
      <selection activeCell="G16" sqref="G16"/>
    </sheetView>
  </sheetViews>
  <sheetFormatPr defaultRowHeight="13.5"/>
  <cols>
    <col min="1" max="1" width="2.75" customWidth="1"/>
    <col min="2" max="2" width="9.125" customWidth="1"/>
    <col min="3" max="4" width="6.625" style="1" customWidth="1"/>
    <col min="5" max="5" width="19.5" customWidth="1"/>
    <col min="6" max="6" width="5.625" customWidth="1"/>
    <col min="7" max="7" width="6.625" style="1" customWidth="1"/>
    <col min="8" max="9" width="11.125" customWidth="1"/>
    <col min="10" max="10" width="8.625" style="32" customWidth="1"/>
  </cols>
  <sheetData>
    <row r="1" spans="1:10" ht="17.25">
      <c r="A1" s="2" t="s">
        <v>371</v>
      </c>
    </row>
    <row r="2" spans="1:10" ht="21" customHeight="1" thickBot="1"/>
    <row r="3" spans="1:10" ht="28.5" customHeight="1" thickBot="1">
      <c r="B3" s="1007" t="s">
        <v>380</v>
      </c>
      <c r="C3" s="1008"/>
      <c r="D3" s="1009"/>
      <c r="E3" s="227" t="s">
        <v>139</v>
      </c>
      <c r="F3" s="1010">
        <f>入力表!R13</f>
        <v>0</v>
      </c>
      <c r="G3" s="1011"/>
      <c r="H3" s="228" t="s">
        <v>138</v>
      </c>
      <c r="I3" s="166">
        <f>入力表!S13</f>
        <v>0</v>
      </c>
      <c r="J3" s="55"/>
    </row>
    <row r="4" spans="1:10" ht="12.75" customHeight="1"/>
    <row r="5" spans="1:10" ht="12.75" customHeight="1">
      <c r="C5" s="165" t="s">
        <v>246</v>
      </c>
      <c r="D5" s="182" t="s">
        <v>312</v>
      </c>
    </row>
    <row r="6" spans="1:10" ht="12.75" customHeight="1" thickBot="1"/>
    <row r="7" spans="1:10" ht="48.75" thickBot="1">
      <c r="B7" s="88" t="s">
        <v>403</v>
      </c>
      <c r="C7" s="89" t="s">
        <v>14</v>
      </c>
      <c r="D7" s="231" t="s">
        <v>413</v>
      </c>
      <c r="E7" s="89" t="s">
        <v>16</v>
      </c>
      <c r="F7" s="89" t="s">
        <v>15</v>
      </c>
      <c r="G7" s="231" t="s">
        <v>310</v>
      </c>
      <c r="H7" s="89" t="s">
        <v>42</v>
      </c>
      <c r="I7" s="432" t="s">
        <v>41</v>
      </c>
      <c r="J7" s="90" t="s">
        <v>169</v>
      </c>
    </row>
    <row r="8" spans="1:10" ht="21.95" customHeight="1">
      <c r="A8" s="434" t="s">
        <v>140</v>
      </c>
      <c r="B8" s="60" t="s">
        <v>404</v>
      </c>
      <c r="C8" s="61" t="s">
        <v>247</v>
      </c>
      <c r="D8" s="61" t="s">
        <v>141</v>
      </c>
      <c r="E8" s="62"/>
      <c r="F8" s="62">
        <v>30</v>
      </c>
      <c r="G8" s="61" t="s">
        <v>141</v>
      </c>
      <c r="H8" s="62"/>
      <c r="I8" s="435" t="s">
        <v>382</v>
      </c>
      <c r="J8" s="63">
        <v>57.1</v>
      </c>
    </row>
    <row r="9" spans="1:10" ht="21.95" customHeight="1">
      <c r="A9" s="433"/>
      <c r="B9" s="424" t="s">
        <v>405</v>
      </c>
      <c r="C9" s="425" t="s">
        <v>377</v>
      </c>
      <c r="D9" s="425" t="s">
        <v>414</v>
      </c>
      <c r="E9" s="426"/>
      <c r="F9" s="426">
        <v>25</v>
      </c>
      <c r="G9" s="425" t="s">
        <v>142</v>
      </c>
      <c r="H9" s="426" t="s">
        <v>143</v>
      </c>
      <c r="I9" s="436" t="s">
        <v>378</v>
      </c>
      <c r="J9" s="427">
        <v>49.8</v>
      </c>
    </row>
    <row r="10" spans="1:10" s="279" customFormat="1" ht="23.1" customHeight="1" thickBot="1">
      <c r="A10" s="433"/>
      <c r="B10" s="428" t="s">
        <v>406</v>
      </c>
      <c r="C10" s="429" t="s">
        <v>247</v>
      </c>
      <c r="D10" s="429" t="s">
        <v>142</v>
      </c>
      <c r="E10" s="430" t="s">
        <v>381</v>
      </c>
      <c r="F10" s="430">
        <v>30</v>
      </c>
      <c r="G10" s="429" t="s">
        <v>142</v>
      </c>
      <c r="H10" s="430" t="s">
        <v>143</v>
      </c>
      <c r="I10" s="437" t="s">
        <v>379</v>
      </c>
      <c r="J10" s="431">
        <v>62.3</v>
      </c>
    </row>
    <row r="11" spans="1:10" s="279" customFormat="1" ht="23.1" customHeight="1" thickTop="1">
      <c r="B11" s="283"/>
      <c r="C11" s="284"/>
      <c r="D11" s="285"/>
      <c r="E11" s="286"/>
      <c r="F11" s="286"/>
      <c r="G11" s="285"/>
      <c r="H11" s="286"/>
      <c r="I11" s="287"/>
      <c r="J11" s="288"/>
    </row>
    <row r="12" spans="1:10" s="279" customFormat="1" ht="23.1" customHeight="1">
      <c r="B12" s="283"/>
      <c r="C12" s="284"/>
      <c r="D12" s="284"/>
      <c r="E12" s="289"/>
      <c r="F12" s="290"/>
      <c r="G12" s="284"/>
      <c r="H12" s="289"/>
      <c r="I12" s="291"/>
      <c r="J12" s="288"/>
    </row>
    <row r="13" spans="1:10" s="279" customFormat="1" ht="23.1" customHeight="1">
      <c r="B13" s="283"/>
      <c r="C13" s="284"/>
      <c r="D13" s="284"/>
      <c r="E13" s="289"/>
      <c r="F13" s="290"/>
      <c r="G13" s="284"/>
      <c r="H13" s="289"/>
      <c r="I13" s="291"/>
      <c r="J13" s="288"/>
    </row>
    <row r="14" spans="1:10" s="279" customFormat="1" ht="23.1" customHeight="1">
      <c r="B14" s="283"/>
      <c r="C14" s="284"/>
      <c r="D14" s="284"/>
      <c r="E14" s="289"/>
      <c r="F14" s="290"/>
      <c r="G14" s="284"/>
      <c r="H14" s="289"/>
      <c r="I14" s="291"/>
      <c r="J14" s="288"/>
    </row>
    <row r="15" spans="1:10" s="279" customFormat="1" ht="23.1" customHeight="1">
      <c r="B15" s="283"/>
      <c r="C15" s="284"/>
      <c r="D15" s="284"/>
      <c r="E15" s="289"/>
      <c r="F15" s="290"/>
      <c r="G15" s="284"/>
      <c r="H15" s="289"/>
      <c r="I15" s="291"/>
      <c r="J15" s="288"/>
    </row>
    <row r="16" spans="1:10" s="279" customFormat="1" ht="23.1" customHeight="1">
      <c r="B16" s="283"/>
      <c r="C16" s="284"/>
      <c r="D16" s="284"/>
      <c r="E16" s="289"/>
      <c r="F16" s="290"/>
      <c r="G16" s="284"/>
      <c r="H16" s="289"/>
      <c r="I16" s="291"/>
      <c r="J16" s="288"/>
    </row>
    <row r="17" spans="2:10" s="279" customFormat="1" ht="23.1" customHeight="1">
      <c r="B17" s="283"/>
      <c r="C17" s="284"/>
      <c r="D17" s="284"/>
      <c r="E17" s="289"/>
      <c r="F17" s="290"/>
      <c r="G17" s="284"/>
      <c r="H17" s="289"/>
      <c r="I17" s="291"/>
      <c r="J17" s="288"/>
    </row>
    <row r="18" spans="2:10" s="279" customFormat="1" ht="23.1" customHeight="1">
      <c r="B18" s="283"/>
      <c r="C18" s="284"/>
      <c r="D18" s="284"/>
      <c r="E18" s="289"/>
      <c r="F18" s="290"/>
      <c r="G18" s="284"/>
      <c r="H18" s="289"/>
      <c r="I18" s="291"/>
      <c r="J18" s="288"/>
    </row>
    <row r="19" spans="2:10" s="279" customFormat="1" ht="23.1" customHeight="1">
      <c r="B19" s="283"/>
      <c r="C19" s="284"/>
      <c r="D19" s="284"/>
      <c r="E19" s="289"/>
      <c r="F19" s="290"/>
      <c r="G19" s="284"/>
      <c r="H19" s="289"/>
      <c r="I19" s="291"/>
      <c r="J19" s="288"/>
    </row>
    <row r="20" spans="2:10" s="279" customFormat="1" ht="23.1" customHeight="1">
      <c r="B20" s="283"/>
      <c r="C20" s="284"/>
      <c r="D20" s="284"/>
      <c r="E20" s="289"/>
      <c r="F20" s="290"/>
      <c r="G20" s="284"/>
      <c r="H20" s="289"/>
      <c r="I20" s="291"/>
      <c r="J20" s="288"/>
    </row>
    <row r="21" spans="2:10" s="279" customFormat="1" ht="23.1" customHeight="1">
      <c r="B21" s="283"/>
      <c r="C21" s="284"/>
      <c r="D21" s="284"/>
      <c r="E21" s="289"/>
      <c r="F21" s="290"/>
      <c r="G21" s="284"/>
      <c r="H21" s="289"/>
      <c r="I21" s="291"/>
      <c r="J21" s="288"/>
    </row>
    <row r="22" spans="2:10" s="279" customFormat="1" ht="23.1" customHeight="1">
      <c r="B22" s="283"/>
      <c r="C22" s="284"/>
      <c r="D22" s="284"/>
      <c r="E22" s="289"/>
      <c r="F22" s="290"/>
      <c r="G22" s="284"/>
      <c r="H22" s="289"/>
      <c r="I22" s="291"/>
      <c r="J22" s="288"/>
    </row>
    <row r="23" spans="2:10" s="279" customFormat="1" ht="23.1" customHeight="1">
      <c r="B23" s="283"/>
      <c r="C23" s="284"/>
      <c r="D23" s="284"/>
      <c r="E23" s="289"/>
      <c r="F23" s="290"/>
      <c r="G23" s="284"/>
      <c r="H23" s="289"/>
      <c r="I23" s="291"/>
      <c r="J23" s="288"/>
    </row>
    <row r="24" spans="2:10" s="279" customFormat="1" ht="23.1" customHeight="1">
      <c r="B24" s="283"/>
      <c r="C24" s="284"/>
      <c r="D24" s="284"/>
      <c r="E24" s="289"/>
      <c r="F24" s="290"/>
      <c r="G24" s="284"/>
      <c r="H24" s="289"/>
      <c r="I24" s="291"/>
      <c r="J24" s="288"/>
    </row>
    <row r="25" spans="2:10" s="279" customFormat="1" ht="23.1" customHeight="1">
      <c r="B25" s="283"/>
      <c r="C25" s="284"/>
      <c r="D25" s="284"/>
      <c r="E25" s="289"/>
      <c r="F25" s="290"/>
      <c r="G25" s="284"/>
      <c r="H25" s="289"/>
      <c r="I25" s="291"/>
      <c r="J25" s="288"/>
    </row>
    <row r="26" spans="2:10" s="279" customFormat="1" ht="23.1" customHeight="1">
      <c r="B26" s="283"/>
      <c r="C26" s="284"/>
      <c r="D26" s="284"/>
      <c r="E26" s="289"/>
      <c r="F26" s="290"/>
      <c r="G26" s="284"/>
      <c r="H26" s="289"/>
      <c r="I26" s="291"/>
      <c r="J26" s="288"/>
    </row>
    <row r="27" spans="2:10" s="279" customFormat="1" ht="23.1" customHeight="1">
      <c r="B27" s="283"/>
      <c r="C27" s="284"/>
      <c r="D27" s="284"/>
      <c r="E27" s="289"/>
      <c r="F27" s="290"/>
      <c r="G27" s="284"/>
      <c r="H27" s="289"/>
      <c r="I27" s="291"/>
      <c r="J27" s="288"/>
    </row>
    <row r="28" spans="2:10" s="279" customFormat="1" ht="23.1" customHeight="1">
      <c r="B28" s="283"/>
      <c r="C28" s="284"/>
      <c r="D28" s="284"/>
      <c r="E28" s="289"/>
      <c r="F28" s="290"/>
      <c r="G28" s="284"/>
      <c r="H28" s="289"/>
      <c r="I28" s="291"/>
      <c r="J28" s="288"/>
    </row>
    <row r="29" spans="2:10" s="279" customFormat="1" ht="23.1" customHeight="1">
      <c r="B29" s="283"/>
      <c r="C29" s="284"/>
      <c r="D29" s="284"/>
      <c r="E29" s="289"/>
      <c r="F29" s="290"/>
      <c r="G29" s="284"/>
      <c r="H29" s="289"/>
      <c r="I29" s="291"/>
      <c r="J29" s="288"/>
    </row>
    <row r="30" spans="2:10" s="279" customFormat="1" ht="23.1" customHeight="1">
      <c r="B30" s="283"/>
      <c r="C30" s="284"/>
      <c r="D30" s="284"/>
      <c r="E30" s="289"/>
      <c r="F30" s="290"/>
      <c r="G30" s="284"/>
      <c r="H30" s="289"/>
      <c r="I30" s="291"/>
      <c r="J30" s="288"/>
    </row>
    <row r="31" spans="2:10" s="279" customFormat="1" ht="23.1" customHeight="1">
      <c r="B31" s="283"/>
      <c r="C31" s="284"/>
      <c r="D31" s="284"/>
      <c r="E31" s="289"/>
      <c r="F31" s="290"/>
      <c r="G31" s="284"/>
      <c r="H31" s="289"/>
      <c r="I31" s="291"/>
      <c r="J31" s="288"/>
    </row>
    <row r="32" spans="2:10" s="279" customFormat="1" ht="23.1" customHeight="1" thickBot="1">
      <c r="B32" s="292"/>
      <c r="C32" s="293"/>
      <c r="D32" s="293"/>
      <c r="E32" s="294"/>
      <c r="F32" s="295"/>
      <c r="G32" s="293"/>
      <c r="H32" s="294"/>
      <c r="I32" s="296"/>
      <c r="J32" s="297"/>
    </row>
    <row r="33" spans="1:10" ht="24" customHeight="1" thickTop="1" thickBot="1">
      <c r="B33" s="1012" t="s">
        <v>71</v>
      </c>
      <c r="C33" s="1013"/>
      <c r="D33" s="1013"/>
      <c r="E33" s="1013"/>
      <c r="F33" s="1013"/>
      <c r="G33" s="1013"/>
      <c r="H33" s="1013"/>
      <c r="I33" s="1014"/>
      <c r="J33" s="298" t="e">
        <f>AVERAGE(J11:J32)</f>
        <v>#DIV/0!</v>
      </c>
    </row>
    <row r="34" spans="1:10" ht="15.95" customHeight="1">
      <c r="A34" s="183" t="s">
        <v>261</v>
      </c>
      <c r="B34" s="1005" t="s">
        <v>364</v>
      </c>
      <c r="C34" s="1005"/>
      <c r="D34" s="1005"/>
      <c r="E34" s="1005"/>
      <c r="F34" s="1005"/>
      <c r="G34" s="1005"/>
      <c r="H34" s="1005"/>
      <c r="I34" s="1005"/>
      <c r="J34" s="1005"/>
    </row>
    <row r="35" spans="1:10">
      <c r="A35" s="9"/>
      <c r="B35" s="1006"/>
      <c r="C35" s="1006"/>
      <c r="D35" s="1006"/>
      <c r="E35" s="1006"/>
      <c r="F35" s="1006"/>
      <c r="G35" s="1006"/>
      <c r="H35" s="1006"/>
      <c r="I35" s="1006"/>
      <c r="J35" s="1006"/>
    </row>
  </sheetData>
  <sheetProtection sheet="1" objects="1" scenarios="1" formatCells="0" formatColumns="0" formatRows="0" insertRows="0" deleteRows="0"/>
  <mergeCells count="5">
    <mergeCell ref="B34:J34"/>
    <mergeCell ref="B35:J35"/>
    <mergeCell ref="B3:D3"/>
    <mergeCell ref="F3:G3"/>
    <mergeCell ref="B33:I33"/>
  </mergeCells>
  <phoneticPr fontId="2"/>
  <printOptions horizontalCentered="1"/>
  <pageMargins left="0.59055118110236227" right="0.19685039370078741" top="0.59055118110236227" bottom="0.59055118110236227" header="0.39370078740157483" footer="0.31496062992125984"/>
  <pageSetup paperSize="9" orientation="portrait" r:id="rId1"/>
  <headerFooter alignWithMargins="0">
    <oddHeader>&amp;R&amp;10&amp;F</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2"/>
  <sheetViews>
    <sheetView showZeros="0" view="pageBreakPreview" zoomScale="90" zoomScaleNormal="100" zoomScaleSheetLayoutView="90" workbookViewId="0">
      <selection activeCell="C5" sqref="C5:I5"/>
    </sheetView>
  </sheetViews>
  <sheetFormatPr defaultRowHeight="13.5"/>
  <cols>
    <col min="1" max="1" width="3.625" customWidth="1"/>
    <col min="2" max="2" width="19.625" style="1" customWidth="1"/>
    <col min="3" max="3" width="12" customWidth="1"/>
    <col min="4" max="6" width="11" customWidth="1"/>
    <col min="7" max="9" width="9.25" customWidth="1"/>
  </cols>
  <sheetData>
    <row r="1" spans="1:9" ht="24" customHeight="1">
      <c r="A1" s="2" t="s">
        <v>233</v>
      </c>
    </row>
    <row r="2" spans="1:9" ht="14.25" thickBot="1"/>
    <row r="3" spans="1:9" ht="30" customHeight="1">
      <c r="B3" s="17" t="s">
        <v>69</v>
      </c>
      <c r="C3" s="939">
        <f>入力表!B7</f>
        <v>0</v>
      </c>
      <c r="D3" s="940"/>
      <c r="E3" s="940"/>
      <c r="F3" s="940"/>
      <c r="G3" s="940"/>
      <c r="H3" s="940"/>
      <c r="I3" s="941"/>
    </row>
    <row r="4" spans="1:9" ht="30" customHeight="1" thickBot="1">
      <c r="B4" s="16" t="s">
        <v>12</v>
      </c>
      <c r="C4" s="942">
        <f>入力表!C7</f>
        <v>0</v>
      </c>
      <c r="D4" s="911"/>
      <c r="E4" s="911"/>
      <c r="F4" s="911"/>
      <c r="G4" s="911"/>
      <c r="H4" s="911"/>
      <c r="I4" s="924"/>
    </row>
    <row r="5" spans="1:9" ht="30" customHeight="1">
      <c r="B5" s="17" t="s">
        <v>94</v>
      </c>
      <c r="C5" s="939">
        <f>入力表!G7</f>
        <v>0</v>
      </c>
      <c r="D5" s="940"/>
      <c r="E5" s="940"/>
      <c r="F5" s="940"/>
      <c r="G5" s="940"/>
      <c r="H5" s="940"/>
      <c r="I5" s="941"/>
    </row>
    <row r="6" spans="1:9" ht="20.25" customHeight="1">
      <c r="B6" s="15" t="s">
        <v>33</v>
      </c>
      <c r="C6" s="943">
        <f>入力表!H7</f>
        <v>0</v>
      </c>
      <c r="D6" s="944"/>
      <c r="E6" s="944"/>
      <c r="F6" s="944"/>
      <c r="G6" s="944"/>
      <c r="H6" s="944"/>
      <c r="I6" s="945"/>
    </row>
    <row r="7" spans="1:9" ht="24.75" customHeight="1">
      <c r="B7" s="18" t="s">
        <v>34</v>
      </c>
      <c r="C7" s="947">
        <f>入力表!I7</f>
        <v>0</v>
      </c>
      <c r="D7" s="948"/>
      <c r="E7" s="948"/>
      <c r="F7" s="948"/>
      <c r="G7" s="948"/>
      <c r="H7" s="948"/>
      <c r="I7" s="949"/>
    </row>
    <row r="8" spans="1:9" ht="24.75" customHeight="1">
      <c r="B8" s="81" t="s">
        <v>32</v>
      </c>
      <c r="C8" s="956">
        <f>入力表!J7</f>
        <v>0</v>
      </c>
      <c r="D8" s="957"/>
      <c r="E8" s="957"/>
      <c r="F8" s="957"/>
      <c r="G8" s="957"/>
      <c r="H8" s="957"/>
      <c r="I8" s="958"/>
    </row>
    <row r="9" spans="1:9" ht="30" customHeight="1">
      <c r="B9" s="16" t="s">
        <v>225</v>
      </c>
      <c r="C9" s="1062">
        <f>入力表!B21</f>
        <v>0</v>
      </c>
      <c r="D9" s="1040"/>
      <c r="E9" s="1040"/>
      <c r="F9" s="1040"/>
      <c r="G9" s="1040"/>
      <c r="H9" s="1040"/>
      <c r="I9" s="1079"/>
    </row>
    <row r="10" spans="1:9" ht="30" customHeight="1">
      <c r="B10" s="16" t="s">
        <v>88</v>
      </c>
      <c r="C10" s="682" t="s">
        <v>89</v>
      </c>
      <c r="D10" s="156">
        <f>入力表!C21</f>
        <v>0</v>
      </c>
      <c r="E10" s="152" t="s">
        <v>230</v>
      </c>
      <c r="F10" s="683" t="s">
        <v>190</v>
      </c>
      <c r="G10" s="1071">
        <f>入力表!D21</f>
        <v>0</v>
      </c>
      <c r="H10" s="1040"/>
      <c r="I10" s="153" t="s">
        <v>114</v>
      </c>
    </row>
    <row r="11" spans="1:9" ht="30" customHeight="1">
      <c r="B11" s="119" t="s">
        <v>116</v>
      </c>
      <c r="C11" s="1063">
        <f>入力表!E21</f>
        <v>0</v>
      </c>
      <c r="D11" s="1064"/>
      <c r="E11" s="80" t="s">
        <v>226</v>
      </c>
      <c r="F11" s="1071" t="s">
        <v>227</v>
      </c>
      <c r="G11" s="1072"/>
      <c r="H11" s="1071">
        <f>入力表!F21</f>
        <v>0</v>
      </c>
      <c r="I11" s="1079"/>
    </row>
    <row r="12" spans="1:9" ht="30" customHeight="1">
      <c r="B12" s="1034" t="s">
        <v>117</v>
      </c>
      <c r="C12" s="680" t="s">
        <v>81</v>
      </c>
      <c r="D12" s="1076">
        <f>入力表!G21</f>
        <v>0</v>
      </c>
      <c r="E12" s="987"/>
      <c r="F12" s="687" t="s">
        <v>118</v>
      </c>
      <c r="G12" s="1080">
        <f>入力表!H21</f>
        <v>0</v>
      </c>
      <c r="H12" s="1081"/>
      <c r="I12" s="154" t="s">
        <v>172</v>
      </c>
    </row>
    <row r="13" spans="1:9" ht="30" customHeight="1">
      <c r="B13" s="1034"/>
      <c r="C13" s="684" t="s">
        <v>119</v>
      </c>
      <c r="D13" s="157">
        <f>入力表!I21</f>
        <v>0</v>
      </c>
      <c r="E13" s="1069" t="s">
        <v>172</v>
      </c>
      <c r="F13" s="1069"/>
      <c r="G13" s="1069"/>
      <c r="H13" s="1069"/>
      <c r="I13" s="1070"/>
    </row>
    <row r="14" spans="1:9" ht="30" customHeight="1">
      <c r="B14" s="1034"/>
      <c r="C14" s="681" t="s">
        <v>120</v>
      </c>
      <c r="D14" s="1077">
        <f>入力表!J21</f>
        <v>0</v>
      </c>
      <c r="E14" s="1078"/>
      <c r="F14" s="576" t="s">
        <v>248</v>
      </c>
      <c r="G14" s="491">
        <f>入力表!K21</f>
        <v>0</v>
      </c>
      <c r="H14" s="489">
        <f>入力表!K22</f>
        <v>0</v>
      </c>
      <c r="I14" s="490">
        <f>入力表!K23</f>
        <v>0</v>
      </c>
    </row>
    <row r="15" spans="1:9" ht="30" customHeight="1">
      <c r="B15" s="1034"/>
      <c r="C15" s="685" t="s">
        <v>121</v>
      </c>
      <c r="D15" s="1065">
        <f>入力表!L21</f>
        <v>0</v>
      </c>
      <c r="E15" s="1066"/>
      <c r="F15" s="686" t="s">
        <v>249</v>
      </c>
      <c r="G15" s="498">
        <f>入力表!M21</f>
        <v>0</v>
      </c>
      <c r="H15" s="472" t="s">
        <v>442</v>
      </c>
      <c r="I15" s="499">
        <f>入力表!M23</f>
        <v>0</v>
      </c>
    </row>
    <row r="16" spans="1:9" ht="30" customHeight="1">
      <c r="B16" s="1034" t="s">
        <v>228</v>
      </c>
      <c r="C16" s="680" t="s">
        <v>81</v>
      </c>
      <c r="D16" s="1073">
        <f>入力表!N21</f>
        <v>0</v>
      </c>
      <c r="E16" s="1073"/>
      <c r="F16" s="688" t="s">
        <v>118</v>
      </c>
      <c r="G16" s="1076">
        <f>入力表!O21</f>
        <v>0</v>
      </c>
      <c r="H16" s="1073"/>
      <c r="I16" s="154" t="s">
        <v>172</v>
      </c>
    </row>
    <row r="17" spans="2:9" ht="30" customHeight="1">
      <c r="B17" s="1034"/>
      <c r="C17" s="684" t="s">
        <v>119</v>
      </c>
      <c r="D17" s="157">
        <f>入力表!P21</f>
        <v>0</v>
      </c>
      <c r="E17" s="1069" t="s">
        <v>172</v>
      </c>
      <c r="F17" s="1069"/>
      <c r="G17" s="1069"/>
      <c r="H17" s="1069"/>
      <c r="I17" s="1070"/>
    </row>
    <row r="18" spans="2:9" ht="30" customHeight="1">
      <c r="B18" s="1034"/>
      <c r="C18" s="681" t="s">
        <v>120</v>
      </c>
      <c r="D18" s="1074">
        <f>入力表!Q21</f>
        <v>0</v>
      </c>
      <c r="E18" s="1074"/>
      <c r="F18" s="576" t="s">
        <v>248</v>
      </c>
      <c r="G18" s="491">
        <f>入力表!R21</f>
        <v>0</v>
      </c>
      <c r="H18" s="489">
        <f>入力表!R22</f>
        <v>0</v>
      </c>
      <c r="I18" s="490">
        <f>入力表!R23</f>
        <v>0</v>
      </c>
    </row>
    <row r="19" spans="2:9" ht="30" customHeight="1">
      <c r="B19" s="1034"/>
      <c r="C19" s="685" t="s">
        <v>121</v>
      </c>
      <c r="D19" s="1075">
        <f>入力表!S21</f>
        <v>0</v>
      </c>
      <c r="E19" s="1075"/>
      <c r="F19" s="686" t="s">
        <v>249</v>
      </c>
      <c r="G19" s="498">
        <f>入力表!T21</f>
        <v>0</v>
      </c>
      <c r="H19" s="472" t="s">
        <v>442</v>
      </c>
      <c r="I19" s="499">
        <f>入力表!T23</f>
        <v>0</v>
      </c>
    </row>
    <row r="20" spans="2:9" ht="30" customHeight="1">
      <c r="B20" s="1033" t="s">
        <v>229</v>
      </c>
      <c r="C20" s="689" t="s">
        <v>112</v>
      </c>
      <c r="D20" s="1061">
        <f>入力表!B30</f>
        <v>0</v>
      </c>
      <c r="E20" s="1061"/>
      <c r="F20" s="50" t="s">
        <v>174</v>
      </c>
      <c r="G20" s="1067"/>
      <c r="H20" s="1067"/>
      <c r="I20" s="1068"/>
    </row>
    <row r="21" spans="2:9" ht="30" customHeight="1">
      <c r="B21" s="1034"/>
      <c r="C21" s="684" t="s">
        <v>122</v>
      </c>
      <c r="D21" s="1041">
        <f>入力表!C30</f>
        <v>0</v>
      </c>
      <c r="E21" s="1042"/>
      <c r="F21" s="690" t="s">
        <v>82</v>
      </c>
      <c r="G21" s="1086">
        <f>入力表!D30</f>
        <v>0</v>
      </c>
      <c r="H21" s="1086"/>
      <c r="I21" s="1087"/>
    </row>
    <row r="22" spans="2:9" ht="30" customHeight="1">
      <c r="B22" s="1034"/>
      <c r="C22" s="685" t="s">
        <v>123</v>
      </c>
      <c r="D22" s="1088">
        <f>入力表!E30</f>
        <v>0</v>
      </c>
      <c r="E22" s="1089"/>
      <c r="F22" s="691" t="s">
        <v>37</v>
      </c>
      <c r="G22" s="1090">
        <f>入力表!F30</f>
        <v>0</v>
      </c>
      <c r="H22" s="1090"/>
      <c r="I22" s="1091"/>
    </row>
    <row r="23" spans="2:9" ht="30" customHeight="1">
      <c r="B23" s="105" t="s">
        <v>253</v>
      </c>
      <c r="C23" s="108"/>
      <c r="D23" s="671">
        <f>入力表!G30</f>
        <v>0</v>
      </c>
      <c r="E23" s="1055" t="s">
        <v>174</v>
      </c>
      <c r="F23" s="1055"/>
      <c r="G23" s="1055"/>
      <c r="H23" s="1055"/>
      <c r="I23" s="1056"/>
    </row>
    <row r="24" spans="2:9" ht="30" customHeight="1">
      <c r="B24" s="106" t="s">
        <v>90</v>
      </c>
      <c r="C24" s="109"/>
      <c r="D24" s="672">
        <f>入力表!H30</f>
        <v>0</v>
      </c>
      <c r="E24" s="1057" t="s">
        <v>174</v>
      </c>
      <c r="F24" s="1057"/>
      <c r="G24" s="1057"/>
      <c r="H24" s="1057"/>
      <c r="I24" s="1058"/>
    </row>
    <row r="25" spans="2:9" ht="30" customHeight="1">
      <c r="B25" s="107" t="s">
        <v>91</v>
      </c>
      <c r="C25" s="110"/>
      <c r="D25" s="673">
        <f>入力表!I30</f>
        <v>0</v>
      </c>
      <c r="E25" s="1059" t="s">
        <v>174</v>
      </c>
      <c r="F25" s="1059"/>
      <c r="G25" s="1059"/>
      <c r="H25" s="1059"/>
      <c r="I25" s="1060"/>
    </row>
    <row r="26" spans="2:9" ht="30" customHeight="1">
      <c r="B26" s="83" t="s">
        <v>29</v>
      </c>
      <c r="C26" s="557" t="s">
        <v>125</v>
      </c>
      <c r="D26" s="176" t="str">
        <f>IF(入力表!J30="○","○","－")</f>
        <v>－</v>
      </c>
      <c r="E26" s="558" t="s">
        <v>100</v>
      </c>
      <c r="F26" s="176" t="str">
        <f>IF(入力表!K30="○","○","－")</f>
        <v>－</v>
      </c>
      <c r="G26" s="559" t="s">
        <v>175</v>
      </c>
      <c r="H26" s="1092" t="str">
        <f>IF(入力表!L30="○","○","－")</f>
        <v>－</v>
      </c>
      <c r="I26" s="1093"/>
    </row>
    <row r="27" spans="2:9" ht="30" customHeight="1">
      <c r="B27" s="83" t="s">
        <v>98</v>
      </c>
      <c r="C27" s="692" t="s">
        <v>180</v>
      </c>
      <c r="D27" s="176" t="str">
        <f>IF(入力表!M30="○","○","－")</f>
        <v>－</v>
      </c>
      <c r="E27" s="558" t="s">
        <v>100</v>
      </c>
      <c r="F27" s="176" t="str">
        <f>IF(入力表!N30="○","○","－")</f>
        <v>－</v>
      </c>
      <c r="G27" s="559" t="s">
        <v>175</v>
      </c>
      <c r="H27" s="1092" t="str">
        <f>IF(入力表!O30="○","○","－")</f>
        <v>－</v>
      </c>
      <c r="I27" s="1093"/>
    </row>
    <row r="28" spans="2:9" ht="30" customHeight="1" thickBot="1">
      <c r="B28" s="84" t="s">
        <v>231</v>
      </c>
      <c r="C28" s="693" t="s">
        <v>101</v>
      </c>
      <c r="D28" s="177">
        <f>入力表!P30</f>
        <v>0</v>
      </c>
      <c r="E28" s="694" t="s">
        <v>102</v>
      </c>
      <c r="F28" s="177">
        <f>入力表!Q30</f>
        <v>0</v>
      </c>
      <c r="G28" s="695" t="s">
        <v>124</v>
      </c>
      <c r="H28" s="1035">
        <f>入力表!R30</f>
        <v>0</v>
      </c>
      <c r="I28" s="1036"/>
    </row>
    <row r="29" spans="2:9" ht="36" customHeight="1">
      <c r="B29" s="56" t="s">
        <v>113</v>
      </c>
      <c r="C29" s="1043">
        <f>入力表!K7</f>
        <v>0</v>
      </c>
      <c r="D29" s="1044"/>
      <c r="E29" s="1044"/>
      <c r="F29" s="1044"/>
      <c r="G29" s="1044"/>
      <c r="H29" s="1044"/>
      <c r="I29" s="1045"/>
    </row>
    <row r="30" spans="2:9" ht="21" customHeight="1">
      <c r="B30" s="48" t="s">
        <v>130</v>
      </c>
      <c r="C30" s="1046">
        <f>入力表!L7</f>
        <v>0</v>
      </c>
      <c r="D30" s="1047"/>
      <c r="E30" s="1047"/>
      <c r="F30" s="1047"/>
      <c r="G30" s="1047"/>
      <c r="H30" s="1047"/>
      <c r="I30" s="1048"/>
    </row>
    <row r="31" spans="2:9" ht="33" customHeight="1">
      <c r="B31" s="49" t="s">
        <v>34</v>
      </c>
      <c r="C31" s="1049">
        <f>入力表!M7</f>
        <v>0</v>
      </c>
      <c r="D31" s="1050"/>
      <c r="E31" s="1050"/>
      <c r="F31" s="1050"/>
      <c r="G31" s="1050"/>
      <c r="H31" s="1050"/>
      <c r="I31" s="1051"/>
    </row>
    <row r="32" spans="2:9" ht="27" customHeight="1">
      <c r="B32" s="82" t="s">
        <v>32</v>
      </c>
      <c r="C32" s="1052">
        <f>入力表!N7</f>
        <v>0</v>
      </c>
      <c r="D32" s="1053"/>
      <c r="E32" s="1053"/>
      <c r="F32" s="1053"/>
      <c r="G32" s="1053"/>
      <c r="H32" s="1053"/>
      <c r="I32" s="1054"/>
    </row>
    <row r="33" spans="2:9" ht="32.25" customHeight="1">
      <c r="B33" s="85" t="s">
        <v>250</v>
      </c>
      <c r="C33" s="1039">
        <f>入力表!B36</f>
        <v>0</v>
      </c>
      <c r="D33" s="1040"/>
      <c r="E33" s="77"/>
      <c r="F33" s="77"/>
      <c r="G33" s="77"/>
      <c r="H33" s="77"/>
      <c r="I33" s="78"/>
    </row>
    <row r="34" spans="2:9" ht="32.25" customHeight="1">
      <c r="B34" s="85" t="s">
        <v>88</v>
      </c>
      <c r="C34" s="670" t="s">
        <v>89</v>
      </c>
      <c r="D34" s="169">
        <f>入力表!C36</f>
        <v>0</v>
      </c>
      <c r="E34" s="167" t="s">
        <v>173</v>
      </c>
      <c r="F34" s="700" t="s">
        <v>115</v>
      </c>
      <c r="G34" s="1037">
        <f>入力表!D36</f>
        <v>0</v>
      </c>
      <c r="H34" s="1038"/>
      <c r="I34" s="168" t="s">
        <v>114</v>
      </c>
    </row>
    <row r="35" spans="2:9" ht="30" customHeight="1">
      <c r="B35" s="1015" t="s">
        <v>126</v>
      </c>
      <c r="C35" s="696" t="s">
        <v>81</v>
      </c>
      <c r="D35" s="1016">
        <f>入力表!E36</f>
        <v>0</v>
      </c>
      <c r="E35" s="1017"/>
      <c r="F35" s="701" t="s">
        <v>118</v>
      </c>
      <c r="G35" s="1016">
        <f>入力表!F36</f>
        <v>0</v>
      </c>
      <c r="H35" s="1096"/>
      <c r="I35" s="98" t="s">
        <v>172</v>
      </c>
    </row>
    <row r="36" spans="2:9" ht="30" customHeight="1">
      <c r="B36" s="1015"/>
      <c r="C36" s="697" t="s">
        <v>119</v>
      </c>
      <c r="D36" s="171" t="str">
        <f>入力表!G36</f>
        <v/>
      </c>
      <c r="E36" s="170" t="s">
        <v>172</v>
      </c>
      <c r="F36" s="52"/>
      <c r="G36" s="53"/>
      <c r="H36" s="53"/>
      <c r="I36" s="54"/>
    </row>
    <row r="37" spans="2:9" ht="30" customHeight="1">
      <c r="B37" s="1015"/>
      <c r="C37" s="698" t="s">
        <v>120</v>
      </c>
      <c r="D37" s="1018">
        <f>入力表!H36</f>
        <v>0</v>
      </c>
      <c r="E37" s="1019"/>
      <c r="F37" s="702" t="s">
        <v>192</v>
      </c>
      <c r="G37" s="492">
        <f>入力表!I36</f>
        <v>0</v>
      </c>
      <c r="H37" s="494">
        <f>入力表!I37</f>
        <v>0</v>
      </c>
      <c r="I37" s="495">
        <f>入力表!I38</f>
        <v>0</v>
      </c>
    </row>
    <row r="38" spans="2:9" ht="30" customHeight="1">
      <c r="B38" s="1015"/>
      <c r="C38" s="699" t="s">
        <v>121</v>
      </c>
      <c r="D38" s="1020">
        <f>入力表!J36</f>
        <v>0</v>
      </c>
      <c r="E38" s="1021"/>
      <c r="F38" s="703" t="s">
        <v>251</v>
      </c>
      <c r="G38" s="496">
        <f>入力表!K36</f>
        <v>0</v>
      </c>
      <c r="H38" s="473" t="s">
        <v>442</v>
      </c>
      <c r="I38" s="497">
        <f>入力表!K38</f>
        <v>0</v>
      </c>
    </row>
    <row r="39" spans="2:9" ht="30" customHeight="1">
      <c r="B39" s="1015" t="s">
        <v>241</v>
      </c>
      <c r="C39" s="696" t="s">
        <v>81</v>
      </c>
      <c r="D39" s="1016">
        <f>入力表!L36</f>
        <v>0</v>
      </c>
      <c r="E39" s="1017"/>
      <c r="F39" s="701" t="s">
        <v>118</v>
      </c>
      <c r="G39" s="1016">
        <f>入力表!M36</f>
        <v>0</v>
      </c>
      <c r="H39" s="1096"/>
      <c r="I39" s="98" t="s">
        <v>172</v>
      </c>
    </row>
    <row r="40" spans="2:9" ht="30" customHeight="1">
      <c r="B40" s="1015"/>
      <c r="C40" s="697" t="s">
        <v>119</v>
      </c>
      <c r="D40" s="452" t="str">
        <f>入力表!N36</f>
        <v/>
      </c>
      <c r="E40" s="170" t="s">
        <v>172</v>
      </c>
      <c r="F40" s="52"/>
      <c r="G40" s="53"/>
      <c r="H40" s="53"/>
      <c r="I40" s="54"/>
    </row>
    <row r="41" spans="2:9" ht="30" customHeight="1">
      <c r="B41" s="1015"/>
      <c r="C41" s="698" t="s">
        <v>120</v>
      </c>
      <c r="D41" s="1018">
        <f>入力表!O36</f>
        <v>0</v>
      </c>
      <c r="E41" s="1019"/>
      <c r="F41" s="702" t="s">
        <v>192</v>
      </c>
      <c r="G41" s="493">
        <f>入力表!P36</f>
        <v>0</v>
      </c>
      <c r="H41" s="494">
        <f>入力表!P37</f>
        <v>0</v>
      </c>
      <c r="I41" s="495">
        <f>入力表!P38</f>
        <v>0</v>
      </c>
    </row>
    <row r="42" spans="2:9" ht="30" customHeight="1">
      <c r="B42" s="1015"/>
      <c r="C42" s="699" t="s">
        <v>121</v>
      </c>
      <c r="D42" s="1020">
        <f>入力表!Q36</f>
        <v>0</v>
      </c>
      <c r="E42" s="1021"/>
      <c r="F42" s="703" t="s">
        <v>251</v>
      </c>
      <c r="G42" s="496">
        <f>入力表!R36</f>
        <v>0</v>
      </c>
      <c r="H42" s="473" t="s">
        <v>442</v>
      </c>
      <c r="I42" s="497">
        <f>入力表!R38</f>
        <v>0</v>
      </c>
    </row>
    <row r="43" spans="2:9" ht="30" customHeight="1">
      <c r="B43" s="1022" t="s">
        <v>252</v>
      </c>
      <c r="C43" s="704" t="s">
        <v>112</v>
      </c>
      <c r="D43" s="1023">
        <f>入力表!B45</f>
        <v>0</v>
      </c>
      <c r="E43" s="1024"/>
      <c r="F43" s="51" t="s">
        <v>174</v>
      </c>
      <c r="G43" s="1094"/>
      <c r="H43" s="1094"/>
      <c r="I43" s="1095"/>
    </row>
    <row r="44" spans="2:9" ht="30" customHeight="1">
      <c r="B44" s="1015"/>
      <c r="C44" s="697" t="s">
        <v>122</v>
      </c>
      <c r="D44" s="1025">
        <f>入力表!C45</f>
        <v>0</v>
      </c>
      <c r="E44" s="1026"/>
      <c r="F44" s="706" t="s">
        <v>82</v>
      </c>
      <c r="G44" s="1025">
        <f>入力表!D45</f>
        <v>0</v>
      </c>
      <c r="H44" s="1027"/>
      <c r="I44" s="1028"/>
    </row>
    <row r="45" spans="2:9" ht="30" customHeight="1">
      <c r="B45" s="1015"/>
      <c r="C45" s="705" t="s">
        <v>123</v>
      </c>
      <c r="D45" s="1029">
        <f>入力表!E45</f>
        <v>0</v>
      </c>
      <c r="E45" s="1029"/>
      <c r="F45" s="707" t="s">
        <v>37</v>
      </c>
      <c r="G45" s="1030">
        <f>入力表!F45</f>
        <v>0</v>
      </c>
      <c r="H45" s="1031"/>
      <c r="I45" s="1032"/>
    </row>
    <row r="46" spans="2:9" ht="30" customHeight="1">
      <c r="B46" s="99" t="s">
        <v>127</v>
      </c>
      <c r="C46" s="100"/>
      <c r="D46" s="115">
        <f>入力表!G45</f>
        <v>0</v>
      </c>
      <c r="E46" s="172" t="s">
        <v>174</v>
      </c>
      <c r="F46" s="95"/>
      <c r="G46" s="95"/>
      <c r="H46" s="95"/>
      <c r="I46" s="75"/>
    </row>
    <row r="47" spans="2:9" ht="30" customHeight="1">
      <c r="B47" s="101" t="s">
        <v>128</v>
      </c>
      <c r="C47" s="102"/>
      <c r="D47" s="116">
        <f>入力表!H45</f>
        <v>0</v>
      </c>
      <c r="E47" s="170" t="s">
        <v>174</v>
      </c>
      <c r="F47" s="52"/>
      <c r="G47" s="52"/>
      <c r="H47" s="52"/>
      <c r="I47" s="76"/>
    </row>
    <row r="48" spans="2:9" ht="30" customHeight="1">
      <c r="B48" s="103" t="s">
        <v>129</v>
      </c>
      <c r="C48" s="104"/>
      <c r="D48" s="117">
        <f>入力表!I45</f>
        <v>0</v>
      </c>
      <c r="E48" s="173" t="s">
        <v>174</v>
      </c>
      <c r="F48" s="96"/>
      <c r="G48" s="96"/>
      <c r="H48" s="96"/>
      <c r="I48" s="97"/>
    </row>
    <row r="49" spans="2:9" ht="36" customHeight="1">
      <c r="B49" s="86" t="s">
        <v>103</v>
      </c>
      <c r="C49" s="708" t="s">
        <v>181</v>
      </c>
      <c r="D49" s="174" t="str">
        <f>IF(入力表!J45="○","○","－")</f>
        <v>－</v>
      </c>
      <c r="E49" s="710" t="s">
        <v>182</v>
      </c>
      <c r="F49" s="174" t="str">
        <f>IF(入力表!K45="○","○","－")</f>
        <v>－</v>
      </c>
      <c r="G49" s="712" t="s">
        <v>183</v>
      </c>
      <c r="H49" s="1082" t="str">
        <f>IF(入力表!L45="○","○","－")</f>
        <v>－</v>
      </c>
      <c r="I49" s="1083"/>
    </row>
    <row r="50" spans="2:9" ht="36" customHeight="1">
      <c r="B50" s="86" t="s">
        <v>104</v>
      </c>
      <c r="C50" s="708" t="s">
        <v>179</v>
      </c>
      <c r="D50" s="174" t="str">
        <f>IF(入力表!M45="○","○","－")</f>
        <v>－</v>
      </c>
      <c r="E50" s="710" t="s">
        <v>182</v>
      </c>
      <c r="F50" s="174" t="str">
        <f>IF(入力表!N45="○","○","－")</f>
        <v>－</v>
      </c>
      <c r="G50" s="712" t="s">
        <v>183</v>
      </c>
      <c r="H50" s="1082" t="str">
        <f>IF(入力表!O45="○","○","－")</f>
        <v>－</v>
      </c>
      <c r="I50" s="1083"/>
    </row>
    <row r="51" spans="2:9" ht="36" customHeight="1" thickBot="1">
      <c r="B51" s="87" t="s">
        <v>131</v>
      </c>
      <c r="C51" s="709" t="s">
        <v>184</v>
      </c>
      <c r="D51" s="175">
        <f>入力表!P45</f>
        <v>0</v>
      </c>
      <c r="E51" s="711" t="s">
        <v>185</v>
      </c>
      <c r="F51" s="175">
        <f>入力表!Q45</f>
        <v>0</v>
      </c>
      <c r="G51" s="713" t="s">
        <v>186</v>
      </c>
      <c r="H51" s="1084">
        <f>入力表!R45</f>
        <v>0</v>
      </c>
      <c r="I51" s="1085"/>
    </row>
    <row r="52" spans="2:9" ht="30" customHeight="1">
      <c r="B52" s="8"/>
    </row>
    <row r="53" spans="2:9" ht="30" customHeight="1">
      <c r="B53" s="8"/>
    </row>
    <row r="54" spans="2:9" ht="30" customHeight="1">
      <c r="B54" s="8"/>
    </row>
    <row r="55" spans="2:9" ht="30" customHeight="1">
      <c r="B55" s="8"/>
    </row>
    <row r="56" spans="2:9" ht="30" customHeight="1">
      <c r="B56" s="8"/>
    </row>
    <row r="57" spans="2:9" ht="30" customHeight="1">
      <c r="B57" s="8"/>
    </row>
    <row r="58" spans="2:9" ht="30" customHeight="1">
      <c r="B58" s="8"/>
    </row>
    <row r="59" spans="2:9" ht="30" customHeight="1">
      <c r="B59" s="8"/>
    </row>
    <row r="60" spans="2:9" ht="30" customHeight="1">
      <c r="B60" s="8"/>
    </row>
    <row r="61" spans="2:9" ht="30" customHeight="1">
      <c r="B61" s="8"/>
    </row>
    <row r="62" spans="2:9" ht="30" customHeight="1">
      <c r="B62" s="8"/>
    </row>
    <row r="63" spans="2:9" ht="30" customHeight="1">
      <c r="B63" s="8"/>
    </row>
    <row r="64" spans="2:9" ht="30" customHeight="1">
      <c r="B64" s="8"/>
    </row>
    <row r="65" spans="2:2">
      <c r="B65" s="8"/>
    </row>
    <row r="66" spans="2:2">
      <c r="B66" s="8"/>
    </row>
    <row r="67" spans="2:2">
      <c r="B67" s="8"/>
    </row>
    <row r="68" spans="2:2">
      <c r="B68" s="8"/>
    </row>
    <row r="69" spans="2:2">
      <c r="B69" s="8"/>
    </row>
    <row r="70" spans="2:2">
      <c r="B70" s="8"/>
    </row>
    <row r="71" spans="2:2">
      <c r="B71" s="8"/>
    </row>
    <row r="72" spans="2:2">
      <c r="B72" s="8"/>
    </row>
  </sheetData>
  <sheetProtection formatCells="0" formatColumns="0" formatRows="0"/>
  <mergeCells count="63">
    <mergeCell ref="H49:I49"/>
    <mergeCell ref="H50:I50"/>
    <mergeCell ref="H51:I51"/>
    <mergeCell ref="G21:I21"/>
    <mergeCell ref="D22:E22"/>
    <mergeCell ref="G22:I22"/>
    <mergeCell ref="H27:I27"/>
    <mergeCell ref="G43:I43"/>
    <mergeCell ref="H26:I26"/>
    <mergeCell ref="G35:H35"/>
    <mergeCell ref="G39:H39"/>
    <mergeCell ref="D41:E41"/>
    <mergeCell ref="D42:E42"/>
    <mergeCell ref="C3:I3"/>
    <mergeCell ref="C4:I4"/>
    <mergeCell ref="B16:B19"/>
    <mergeCell ref="D16:E16"/>
    <mergeCell ref="D18:E18"/>
    <mergeCell ref="D19:E19"/>
    <mergeCell ref="C8:I8"/>
    <mergeCell ref="B12:B15"/>
    <mergeCell ref="D12:E12"/>
    <mergeCell ref="C7:I7"/>
    <mergeCell ref="D14:E14"/>
    <mergeCell ref="G10:H10"/>
    <mergeCell ref="H11:I11"/>
    <mergeCell ref="G12:H12"/>
    <mergeCell ref="G16:H16"/>
    <mergeCell ref="E9:I9"/>
    <mergeCell ref="C5:I5"/>
    <mergeCell ref="D20:E20"/>
    <mergeCell ref="C9:D9"/>
    <mergeCell ref="C11:D11"/>
    <mergeCell ref="D15:E15"/>
    <mergeCell ref="G20:I20"/>
    <mergeCell ref="C6:I6"/>
    <mergeCell ref="E13:I13"/>
    <mergeCell ref="E17:I17"/>
    <mergeCell ref="F11:G11"/>
    <mergeCell ref="B20:B22"/>
    <mergeCell ref="H28:I28"/>
    <mergeCell ref="G34:H34"/>
    <mergeCell ref="C33:D33"/>
    <mergeCell ref="D21:E21"/>
    <mergeCell ref="C29:I29"/>
    <mergeCell ref="C30:I30"/>
    <mergeCell ref="C31:I31"/>
    <mergeCell ref="C32:I32"/>
    <mergeCell ref="E23:I23"/>
    <mergeCell ref="E24:I24"/>
    <mergeCell ref="E25:I25"/>
    <mergeCell ref="B43:B45"/>
    <mergeCell ref="D43:E43"/>
    <mergeCell ref="D44:E44"/>
    <mergeCell ref="G44:I44"/>
    <mergeCell ref="D45:E45"/>
    <mergeCell ref="G45:I45"/>
    <mergeCell ref="B35:B38"/>
    <mergeCell ref="D35:E35"/>
    <mergeCell ref="D37:E37"/>
    <mergeCell ref="D38:E38"/>
    <mergeCell ref="B39:B42"/>
    <mergeCell ref="D39:E39"/>
  </mergeCells>
  <phoneticPr fontId="2"/>
  <printOptions horizontalCentered="1"/>
  <pageMargins left="0.59055118110236227" right="0.19685039370078741" top="0.59055118110236227" bottom="0.59055118110236227" header="0.39370078740157483" footer="0.31496062992125984"/>
  <pageSetup paperSize="9" fitToHeight="2" orientation="portrait" r:id="rId1"/>
  <headerFooter alignWithMargins="0">
    <oddHeader>&amp;R&amp;10&amp;F</oddHeader>
  </headerFooter>
  <rowBreaks count="1" manualBreakCount="1">
    <brk id="28" max="8"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showZeros="0" zoomScaleNormal="100" workbookViewId="0">
      <selection activeCell="C6" sqref="C6:M6"/>
    </sheetView>
  </sheetViews>
  <sheetFormatPr defaultRowHeight="13.5"/>
  <cols>
    <col min="1" max="1" width="3.5" customWidth="1"/>
    <col min="2" max="2" width="11.25" style="1" customWidth="1"/>
    <col min="4" max="4" width="7.625" customWidth="1"/>
    <col min="5" max="6" width="4.625" customWidth="1"/>
    <col min="7" max="8" width="7.625" customWidth="1"/>
    <col min="9" max="10" width="4.625" customWidth="1"/>
    <col min="11" max="12" width="7.625" customWidth="1"/>
    <col min="13" max="13" width="4.625" customWidth="1"/>
  </cols>
  <sheetData>
    <row r="1" spans="1:13" ht="30.75" customHeight="1">
      <c r="A1" s="2" t="s">
        <v>264</v>
      </c>
    </row>
    <row r="2" spans="1:13" ht="14.25" customHeight="1" thickBot="1"/>
    <row r="3" spans="1:13" ht="43.5" customHeight="1">
      <c r="B3" s="79" t="s">
        <v>56</v>
      </c>
      <c r="C3" s="91" t="s">
        <v>84</v>
      </c>
      <c r="D3" s="1115" t="str">
        <f>入力表!B53</f>
        <v>女性向け委託訓練（3か月コース）</v>
      </c>
      <c r="E3" s="1116"/>
      <c r="F3" s="1116"/>
      <c r="G3" s="1116"/>
      <c r="H3" s="1116"/>
      <c r="I3" s="1120"/>
      <c r="J3" s="1115"/>
      <c r="K3" s="1116"/>
      <c r="L3" s="1116"/>
      <c r="M3" s="1117"/>
    </row>
    <row r="4" spans="1:13" ht="43.5" customHeight="1">
      <c r="B4" s="16" t="s">
        <v>17</v>
      </c>
      <c r="C4" s="942">
        <f>入力表!C53</f>
        <v>0</v>
      </c>
      <c r="D4" s="911"/>
      <c r="E4" s="911"/>
      <c r="F4" s="911"/>
      <c r="G4" s="911"/>
      <c r="H4" s="911"/>
      <c r="I4" s="911"/>
      <c r="J4" s="911"/>
      <c r="K4" s="911"/>
      <c r="L4" s="911"/>
      <c r="M4" s="924"/>
    </row>
    <row r="5" spans="1:13" ht="36" customHeight="1">
      <c r="B5" s="729" t="s">
        <v>262</v>
      </c>
      <c r="C5" s="1125" t="s">
        <v>134</v>
      </c>
      <c r="D5" s="1126"/>
      <c r="E5" s="1127">
        <f>入力表!D53</f>
        <v>0</v>
      </c>
      <c r="F5" s="1106"/>
      <c r="G5" s="1106"/>
      <c r="H5" s="1106"/>
      <c r="I5" s="1106"/>
      <c r="J5" s="1106"/>
      <c r="K5" s="1106"/>
      <c r="L5" s="1106"/>
      <c r="M5" s="1107"/>
    </row>
    <row r="6" spans="1:13" ht="54" customHeight="1">
      <c r="B6" s="18" t="s">
        <v>106</v>
      </c>
      <c r="C6" s="1124">
        <f>入力表!E53</f>
        <v>0</v>
      </c>
      <c r="D6" s="1106"/>
      <c r="E6" s="1106"/>
      <c r="F6" s="1106"/>
      <c r="G6" s="1106"/>
      <c r="H6" s="1106"/>
      <c r="I6" s="1106"/>
      <c r="J6" s="1106"/>
      <c r="K6" s="1106"/>
      <c r="L6" s="1106"/>
      <c r="M6" s="1107"/>
    </row>
    <row r="7" spans="1:13" ht="54" customHeight="1">
      <c r="B7" s="181" t="s">
        <v>177</v>
      </c>
      <c r="C7" s="178" t="s">
        <v>258</v>
      </c>
      <c r="D7" s="58">
        <f>入力表!F53</f>
        <v>0</v>
      </c>
      <c r="E7" s="668" t="s">
        <v>20</v>
      </c>
      <c r="F7" s="936" t="s">
        <v>254</v>
      </c>
      <c r="G7" s="1128"/>
      <c r="H7" s="180">
        <f>入力表!G53</f>
        <v>0</v>
      </c>
      <c r="I7" s="179" t="s">
        <v>20</v>
      </c>
      <c r="J7" s="936" t="s">
        <v>255</v>
      </c>
      <c r="K7" s="1128"/>
      <c r="L7" s="58">
        <f>入力表!H53</f>
        <v>0</v>
      </c>
      <c r="M7" s="57" t="s">
        <v>20</v>
      </c>
    </row>
    <row r="8" spans="1:13" ht="54" customHeight="1">
      <c r="B8" s="147" t="s">
        <v>176</v>
      </c>
      <c r="C8" s="92" t="s">
        <v>256</v>
      </c>
      <c r="D8" s="365">
        <f>入力表!J53</f>
        <v>0</v>
      </c>
      <c r="E8" s="669" t="s">
        <v>20</v>
      </c>
      <c r="F8" s="909" t="s">
        <v>257</v>
      </c>
      <c r="G8" s="1129"/>
      <c r="H8" s="366">
        <f>入力表!K53</f>
        <v>0</v>
      </c>
      <c r="I8" s="669" t="s">
        <v>20</v>
      </c>
      <c r="J8" s="1130" t="s">
        <v>38</v>
      </c>
      <c r="K8" s="1131"/>
      <c r="L8" s="365">
        <f>入力表!L53</f>
        <v>0</v>
      </c>
      <c r="M8" s="146" t="s">
        <v>20</v>
      </c>
    </row>
    <row r="9" spans="1:13" ht="54" customHeight="1">
      <c r="B9" s="93" t="s">
        <v>136</v>
      </c>
      <c r="C9" s="714" t="s">
        <v>85</v>
      </c>
      <c r="D9" s="911">
        <f>入力表!M53</f>
        <v>0</v>
      </c>
      <c r="E9" s="911"/>
      <c r="F9" s="911"/>
      <c r="G9" s="1106"/>
      <c r="H9" s="1106"/>
      <c r="I9" s="897" t="s">
        <v>259</v>
      </c>
      <c r="J9" s="898"/>
      <c r="K9" s="1106">
        <f>入力表!N53</f>
        <v>0</v>
      </c>
      <c r="L9" s="1106"/>
      <c r="M9" s="1107"/>
    </row>
    <row r="10" spans="1:13" ht="37.5" customHeight="1">
      <c r="B10" s="1118" t="s">
        <v>178</v>
      </c>
      <c r="C10" s="715" t="s">
        <v>85</v>
      </c>
      <c r="D10" s="929">
        <f>入力表!O53</f>
        <v>0</v>
      </c>
      <c r="E10" s="929"/>
      <c r="F10" s="929"/>
      <c r="G10" s="1114"/>
      <c r="H10" s="1114"/>
      <c r="I10" s="1122" t="s">
        <v>137</v>
      </c>
      <c r="J10" s="1123"/>
      <c r="K10" s="1108">
        <f>入力表!P53</f>
        <v>0</v>
      </c>
      <c r="L10" s="929"/>
      <c r="M10" s="1109"/>
    </row>
    <row r="11" spans="1:13" ht="27.75" customHeight="1" thickBot="1">
      <c r="B11" s="1119"/>
      <c r="C11" s="716" t="s">
        <v>108</v>
      </c>
      <c r="D11" s="1121">
        <f>入力表!Q53</f>
        <v>0</v>
      </c>
      <c r="E11" s="1112"/>
      <c r="F11" s="1112"/>
      <c r="G11" s="1112"/>
      <c r="H11" s="1112"/>
      <c r="I11" s="1110" t="s">
        <v>86</v>
      </c>
      <c r="J11" s="1111"/>
      <c r="K11" s="1112">
        <f>入力表!R53</f>
        <v>0</v>
      </c>
      <c r="L11" s="1112"/>
      <c r="M11" s="1113"/>
    </row>
    <row r="12" spans="1:13" s="279" customFormat="1" ht="105" customHeight="1" thickTop="1">
      <c r="B12" s="280" t="s">
        <v>46</v>
      </c>
      <c r="C12" s="1103"/>
      <c r="D12" s="1104"/>
      <c r="E12" s="1104"/>
      <c r="F12" s="1104"/>
      <c r="G12" s="1104"/>
      <c r="H12" s="1104"/>
      <c r="I12" s="1104"/>
      <c r="J12" s="1104"/>
      <c r="K12" s="1104"/>
      <c r="L12" s="1104"/>
      <c r="M12" s="1105"/>
    </row>
    <row r="13" spans="1:13" s="279" customFormat="1" ht="105" customHeight="1">
      <c r="B13" s="281" t="s">
        <v>18</v>
      </c>
      <c r="C13" s="1100"/>
      <c r="D13" s="1101"/>
      <c r="E13" s="1101"/>
      <c r="F13" s="1101"/>
      <c r="G13" s="1101"/>
      <c r="H13" s="1101"/>
      <c r="I13" s="1101"/>
      <c r="J13" s="1101"/>
      <c r="K13" s="1101"/>
      <c r="L13" s="1101"/>
      <c r="M13" s="1102"/>
    </row>
    <row r="14" spans="1:13" s="279" customFormat="1" ht="105" customHeight="1">
      <c r="B14" s="281" t="s">
        <v>530</v>
      </c>
      <c r="C14" s="1100"/>
      <c r="D14" s="1101"/>
      <c r="E14" s="1101"/>
      <c r="F14" s="1101"/>
      <c r="G14" s="1101"/>
      <c r="H14" s="1101"/>
      <c r="I14" s="1101"/>
      <c r="J14" s="1101"/>
      <c r="K14" s="1101"/>
      <c r="L14" s="1101"/>
      <c r="M14" s="1102"/>
    </row>
    <row r="15" spans="1:13" s="279" customFormat="1" ht="67.5" customHeight="1" thickBot="1">
      <c r="B15" s="282" t="s">
        <v>47</v>
      </c>
      <c r="C15" s="1097"/>
      <c r="D15" s="1098"/>
      <c r="E15" s="1098"/>
      <c r="F15" s="1098"/>
      <c r="G15" s="1098"/>
      <c r="H15" s="1098"/>
      <c r="I15" s="1098"/>
      <c r="J15" s="1098"/>
      <c r="K15" s="1098"/>
      <c r="L15" s="1098"/>
      <c r="M15" s="1099"/>
    </row>
    <row r="16" spans="1:13">
      <c r="B16" s="184" t="s">
        <v>263</v>
      </c>
    </row>
  </sheetData>
  <sheetProtection formatCells="0" formatColumns="0" formatRows="0"/>
  <mergeCells count="24">
    <mergeCell ref="J3:M3"/>
    <mergeCell ref="B10:B11"/>
    <mergeCell ref="D3:I3"/>
    <mergeCell ref="C4:M4"/>
    <mergeCell ref="D11:H11"/>
    <mergeCell ref="I10:J10"/>
    <mergeCell ref="D9:H9"/>
    <mergeCell ref="C6:M6"/>
    <mergeCell ref="C5:D5"/>
    <mergeCell ref="E5:M5"/>
    <mergeCell ref="F7:G7"/>
    <mergeCell ref="F8:G8"/>
    <mergeCell ref="J7:K7"/>
    <mergeCell ref="J8:K8"/>
    <mergeCell ref="C15:M15"/>
    <mergeCell ref="C14:M14"/>
    <mergeCell ref="C12:M12"/>
    <mergeCell ref="I9:J9"/>
    <mergeCell ref="K9:M9"/>
    <mergeCell ref="K10:M10"/>
    <mergeCell ref="I11:J11"/>
    <mergeCell ref="K11:M11"/>
    <mergeCell ref="D10:H10"/>
    <mergeCell ref="C13:M13"/>
  </mergeCells>
  <phoneticPr fontId="2"/>
  <printOptions horizontalCentered="1"/>
  <pageMargins left="0.59055118110236227" right="0.19685039370078741" top="0.59055118110236227" bottom="0.59055118110236227" header="0.39370078740157483" footer="0.31496062992125984"/>
  <pageSetup paperSize="9" scale="96" orientation="portrait" r:id="rId1"/>
  <headerFooter alignWithMargins="0">
    <oddHeader>&amp;R&amp;10&amp;F</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8"/>
  <sheetViews>
    <sheetView view="pageBreakPreview" topLeftCell="B1" zoomScaleNormal="100" zoomScaleSheetLayoutView="100" workbookViewId="0">
      <selection activeCell="B1" sqref="B1"/>
    </sheetView>
  </sheetViews>
  <sheetFormatPr defaultRowHeight="13.5"/>
  <cols>
    <col min="2" max="2" width="6" customWidth="1"/>
    <col min="3" max="3" width="14.625" customWidth="1"/>
    <col min="4" max="4" width="5.75" customWidth="1"/>
    <col min="5" max="6" width="4.625" customWidth="1"/>
    <col min="7" max="7" width="24.375" customWidth="1"/>
    <col min="8" max="9" width="4.625" customWidth="1"/>
    <col min="10" max="10" width="8.125" customWidth="1"/>
    <col min="11" max="13" width="5.5" customWidth="1"/>
    <col min="14" max="15" width="6.625" customWidth="1"/>
    <col min="16" max="16" width="31.375" customWidth="1"/>
    <col min="17" max="18" width="4.625" customWidth="1"/>
    <col min="20" max="20" width="7.625" hidden="1" customWidth="1"/>
    <col min="21" max="21" width="6" hidden="1" customWidth="1"/>
  </cols>
  <sheetData>
    <row r="1" spans="1:21" ht="28.5" customHeight="1">
      <c r="B1" s="64" t="s">
        <v>245</v>
      </c>
      <c r="D1" s="64"/>
      <c r="E1" s="64"/>
      <c r="F1" s="64"/>
      <c r="G1" s="64"/>
      <c r="H1" s="64"/>
      <c r="I1" s="64"/>
      <c r="J1" s="64"/>
      <c r="K1" s="64"/>
      <c r="L1" s="64"/>
      <c r="M1" s="64"/>
      <c r="N1" s="64"/>
      <c r="O1" s="64"/>
      <c r="P1" s="64"/>
      <c r="Q1" s="64"/>
      <c r="R1" s="64"/>
    </row>
    <row r="2" spans="1:21" ht="9" customHeight="1">
      <c r="C2" s="64"/>
      <c r="D2" s="64"/>
      <c r="E2" s="64"/>
      <c r="F2" s="64"/>
      <c r="G2" s="64"/>
      <c r="H2" s="64"/>
      <c r="I2" s="64"/>
      <c r="J2" s="64"/>
      <c r="K2" s="64"/>
      <c r="L2" s="64"/>
      <c r="M2" s="64"/>
      <c r="N2" s="64"/>
      <c r="O2" s="64"/>
      <c r="P2" s="64"/>
      <c r="Q2" s="64"/>
      <c r="R2" s="64"/>
    </row>
    <row r="3" spans="1:21" ht="18" customHeight="1">
      <c r="C3" s="28" t="s">
        <v>135</v>
      </c>
      <c r="E3" s="234">
        <f>入力表!F53</f>
        <v>0</v>
      </c>
      <c r="F3" s="148" t="s">
        <v>20</v>
      </c>
      <c r="G3" s="21"/>
      <c r="H3" s="149"/>
      <c r="I3" s="149"/>
      <c r="J3" s="149"/>
      <c r="K3" s="21"/>
      <c r="L3" s="21"/>
      <c r="M3" s="21"/>
      <c r="N3" s="1134" t="s">
        <v>275</v>
      </c>
      <c r="O3" s="1134"/>
      <c r="P3" s="149">
        <f>入力表!C53</f>
        <v>0</v>
      </c>
      <c r="Q3" s="21"/>
      <c r="R3" s="21"/>
    </row>
    <row r="4" spans="1:21" ht="18" customHeight="1">
      <c r="H4" s="207"/>
      <c r="I4" s="207"/>
      <c r="J4" s="207"/>
      <c r="N4" s="1134" t="s">
        <v>31</v>
      </c>
      <c r="O4" s="1134"/>
      <c r="P4" s="207">
        <f>入力表!G7</f>
        <v>0</v>
      </c>
    </row>
    <row r="5" spans="1:21" ht="18" customHeight="1" thickBot="1">
      <c r="B5" s="575"/>
      <c r="C5" s="202" t="s">
        <v>260</v>
      </c>
      <c r="T5" s="224" t="s">
        <v>7</v>
      </c>
      <c r="U5" s="224" t="s">
        <v>8</v>
      </c>
    </row>
    <row r="6" spans="1:21" s="1" customFormat="1" ht="30" customHeight="1" thickTop="1">
      <c r="A6" s="440"/>
      <c r="B6" s="1132" t="s">
        <v>479</v>
      </c>
      <c r="C6" s="1147" t="s">
        <v>49</v>
      </c>
      <c r="D6" s="1137" t="s">
        <v>302</v>
      </c>
      <c r="E6" s="1135" t="s">
        <v>50</v>
      </c>
      <c r="F6" s="1136"/>
      <c r="G6" s="1149" t="s">
        <v>51</v>
      </c>
      <c r="H6" s="1135" t="s">
        <v>53</v>
      </c>
      <c r="I6" s="1136"/>
      <c r="J6" s="1144" t="s">
        <v>303</v>
      </c>
      <c r="K6" s="1145"/>
      <c r="L6" s="1145"/>
      <c r="M6" s="1146"/>
      <c r="N6" s="1142" t="s">
        <v>294</v>
      </c>
      <c r="O6" s="1143"/>
      <c r="P6" s="1139" t="s">
        <v>52</v>
      </c>
      <c r="Q6" s="1135" t="s">
        <v>27</v>
      </c>
      <c r="R6" s="1141"/>
      <c r="T6" s="225" t="s">
        <v>2</v>
      </c>
      <c r="U6" s="225" t="s">
        <v>3</v>
      </c>
    </row>
    <row r="7" spans="1:21" s="1" customFormat="1" ht="38.25" customHeight="1" thickBot="1">
      <c r="A7" s="440"/>
      <c r="B7" s="1133"/>
      <c r="C7" s="1148"/>
      <c r="D7" s="1138"/>
      <c r="E7" s="212" t="s">
        <v>144</v>
      </c>
      <c r="F7" s="208" t="s">
        <v>145</v>
      </c>
      <c r="G7" s="1150"/>
      <c r="H7" s="214" t="s">
        <v>146</v>
      </c>
      <c r="I7" s="213" t="s">
        <v>147</v>
      </c>
      <c r="J7" s="223" t="s">
        <v>304</v>
      </c>
      <c r="K7" s="215" t="s">
        <v>283</v>
      </c>
      <c r="L7" s="216" t="s">
        <v>289</v>
      </c>
      <c r="M7" s="205" t="s">
        <v>38</v>
      </c>
      <c r="N7" s="217" t="s">
        <v>295</v>
      </c>
      <c r="O7" s="205" t="s">
        <v>296</v>
      </c>
      <c r="P7" s="1140"/>
      <c r="Q7" s="217" t="s">
        <v>10</v>
      </c>
      <c r="R7" s="218" t="s">
        <v>38</v>
      </c>
      <c r="T7" s="225" t="s">
        <v>293</v>
      </c>
      <c r="U7" s="225" t="s">
        <v>4</v>
      </c>
    </row>
    <row r="8" spans="1:21" s="1" customFormat="1" ht="24" customHeight="1" thickTop="1">
      <c r="A8" s="440"/>
      <c r="B8" s="588"/>
      <c r="C8" s="519" t="s">
        <v>285</v>
      </c>
      <c r="D8" s="539">
        <v>40</v>
      </c>
      <c r="E8" s="520" t="s">
        <v>149</v>
      </c>
      <c r="F8" s="519"/>
      <c r="G8" s="514" t="s">
        <v>150</v>
      </c>
      <c r="H8" s="520" t="s">
        <v>149</v>
      </c>
      <c r="I8" s="519"/>
      <c r="J8" s="540" t="s">
        <v>293</v>
      </c>
      <c r="K8" s="541" t="s">
        <v>149</v>
      </c>
      <c r="L8" s="516"/>
      <c r="M8" s="519"/>
      <c r="N8" s="518" t="s">
        <v>151</v>
      </c>
      <c r="O8" s="542"/>
      <c r="P8" s="514" t="s">
        <v>153</v>
      </c>
      <c r="Q8" s="520" t="s">
        <v>149</v>
      </c>
      <c r="R8" s="543"/>
      <c r="T8" s="225" t="s">
        <v>297</v>
      </c>
      <c r="U8" s="225" t="s">
        <v>290</v>
      </c>
    </row>
    <row r="9" spans="1:21" s="1" customFormat="1" ht="24" customHeight="1">
      <c r="A9" s="440"/>
      <c r="B9" s="589"/>
      <c r="C9" s="573" t="s">
        <v>286</v>
      </c>
      <c r="D9" s="544">
        <v>26</v>
      </c>
      <c r="E9" s="529"/>
      <c r="F9" s="525" t="s">
        <v>284</v>
      </c>
      <c r="G9" s="522" t="s">
        <v>288</v>
      </c>
      <c r="H9" s="529" t="s">
        <v>284</v>
      </c>
      <c r="I9" s="525"/>
      <c r="J9" s="522" t="s">
        <v>1</v>
      </c>
      <c r="K9" s="528"/>
      <c r="L9" s="524" t="s">
        <v>299</v>
      </c>
      <c r="M9" s="525"/>
      <c r="N9" s="526" t="s">
        <v>291</v>
      </c>
      <c r="O9" s="527" t="s">
        <v>512</v>
      </c>
      <c r="P9" s="522" t="s">
        <v>9</v>
      </c>
      <c r="Q9" s="529"/>
      <c r="R9" s="545" t="s">
        <v>284</v>
      </c>
      <c r="T9" s="225" t="s">
        <v>1</v>
      </c>
      <c r="U9" s="225" t="s">
        <v>298</v>
      </c>
    </row>
    <row r="10" spans="1:21" s="245" customFormat="1" ht="24" customHeight="1" thickBot="1">
      <c r="A10" s="583"/>
      <c r="B10" s="590"/>
      <c r="C10" s="548" t="s">
        <v>362</v>
      </c>
      <c r="D10" s="546">
        <v>30</v>
      </c>
      <c r="E10" s="547" t="s">
        <v>215</v>
      </c>
      <c r="F10" s="548"/>
      <c r="G10" s="724" t="s">
        <v>515</v>
      </c>
      <c r="H10" s="722" t="s">
        <v>516</v>
      </c>
      <c r="I10" s="548"/>
      <c r="J10" s="549" t="s">
        <v>363</v>
      </c>
      <c r="K10" s="550"/>
      <c r="L10" s="551"/>
      <c r="M10" s="548" t="s">
        <v>162</v>
      </c>
      <c r="N10" s="722" t="s">
        <v>513</v>
      </c>
      <c r="O10" s="723" t="s">
        <v>514</v>
      </c>
      <c r="P10" s="552" t="s">
        <v>402</v>
      </c>
      <c r="Q10" s="547" t="s">
        <v>284</v>
      </c>
      <c r="R10" s="553"/>
      <c r="T10" s="225" t="s">
        <v>363</v>
      </c>
      <c r="U10" s="266" t="s">
        <v>5</v>
      </c>
    </row>
    <row r="11" spans="1:21" s="245" customFormat="1" ht="35.1" customHeight="1" thickTop="1">
      <c r="A11" s="583"/>
      <c r="B11" s="585">
        <v>1</v>
      </c>
      <c r="C11" s="662"/>
      <c r="D11" s="350"/>
      <c r="E11" s="351"/>
      <c r="F11" s="352"/>
      <c r="G11" s="448"/>
      <c r="H11" s="351"/>
      <c r="I11" s="352"/>
      <c r="J11" s="353"/>
      <c r="K11" s="354"/>
      <c r="L11" s="355"/>
      <c r="M11" s="352"/>
      <c r="N11" s="351"/>
      <c r="O11" s="352"/>
      <c r="P11" s="448"/>
      <c r="Q11" s="351"/>
      <c r="R11" s="356"/>
      <c r="T11" s="225" t="s">
        <v>292</v>
      </c>
      <c r="U11" s="266" t="s">
        <v>6</v>
      </c>
    </row>
    <row r="12" spans="1:21" s="245" customFormat="1" ht="35.1" customHeight="1">
      <c r="A12" s="583"/>
      <c r="B12" s="586">
        <v>2</v>
      </c>
      <c r="C12" s="663"/>
      <c r="D12" s="238"/>
      <c r="E12" s="267"/>
      <c r="F12" s="268"/>
      <c r="G12" s="239"/>
      <c r="H12" s="267"/>
      <c r="I12" s="268"/>
      <c r="J12" s="269"/>
      <c r="K12" s="270"/>
      <c r="L12" s="271"/>
      <c r="M12" s="268"/>
      <c r="N12" s="267"/>
      <c r="O12" s="268"/>
      <c r="P12" s="239"/>
      <c r="Q12" s="267"/>
      <c r="R12" s="272"/>
      <c r="T12" s="225" t="s">
        <v>38</v>
      </c>
    </row>
    <row r="13" spans="1:21" s="245" customFormat="1" ht="35.1" customHeight="1">
      <c r="A13" s="583"/>
      <c r="B13" s="586">
        <v>3</v>
      </c>
      <c r="C13" s="663"/>
      <c r="D13" s="238"/>
      <c r="E13" s="267"/>
      <c r="F13" s="268"/>
      <c r="G13" s="239"/>
      <c r="H13" s="267"/>
      <c r="I13" s="268"/>
      <c r="J13" s="269"/>
      <c r="K13" s="270"/>
      <c r="L13" s="271"/>
      <c r="M13" s="268"/>
      <c r="N13" s="267"/>
      <c r="O13" s="268"/>
      <c r="P13" s="239"/>
      <c r="Q13" s="267"/>
      <c r="R13" s="272"/>
    </row>
    <row r="14" spans="1:21" s="245" customFormat="1" ht="35.1" customHeight="1">
      <c r="A14" s="583"/>
      <c r="B14" s="586">
        <v>4</v>
      </c>
      <c r="C14" s="663"/>
      <c r="D14" s="238"/>
      <c r="E14" s="267"/>
      <c r="F14" s="268"/>
      <c r="G14" s="239"/>
      <c r="H14" s="267"/>
      <c r="I14" s="268"/>
      <c r="J14" s="269"/>
      <c r="K14" s="270"/>
      <c r="L14" s="271"/>
      <c r="M14" s="268"/>
      <c r="N14" s="267"/>
      <c r="O14" s="268"/>
      <c r="P14" s="239"/>
      <c r="Q14" s="267"/>
      <c r="R14" s="272"/>
    </row>
    <row r="15" spans="1:21" s="245" customFormat="1" ht="35.1" customHeight="1">
      <c r="A15" s="583"/>
      <c r="B15" s="586">
        <v>5</v>
      </c>
      <c r="C15" s="663"/>
      <c r="D15" s="238"/>
      <c r="E15" s="267"/>
      <c r="F15" s="268"/>
      <c r="G15" s="239"/>
      <c r="H15" s="267"/>
      <c r="I15" s="268"/>
      <c r="J15" s="269"/>
      <c r="K15" s="270"/>
      <c r="L15" s="271"/>
      <c r="M15" s="268"/>
      <c r="N15" s="267"/>
      <c r="O15" s="268"/>
      <c r="P15" s="239"/>
      <c r="Q15" s="267"/>
      <c r="R15" s="272"/>
    </row>
    <row r="16" spans="1:21" s="245" customFormat="1" ht="35.1" customHeight="1">
      <c r="A16" s="583"/>
      <c r="B16" s="586">
        <v>6</v>
      </c>
      <c r="C16" s="663"/>
      <c r="D16" s="238"/>
      <c r="E16" s="267"/>
      <c r="F16" s="268"/>
      <c r="G16" s="239"/>
      <c r="H16" s="267"/>
      <c r="I16" s="268"/>
      <c r="J16" s="269"/>
      <c r="K16" s="270"/>
      <c r="L16" s="271"/>
      <c r="M16" s="268"/>
      <c r="N16" s="267"/>
      <c r="O16" s="268"/>
      <c r="P16" s="239"/>
      <c r="Q16" s="267"/>
      <c r="R16" s="272"/>
    </row>
    <row r="17" spans="1:18" s="245" customFormat="1" ht="35.1" customHeight="1">
      <c r="A17" s="583"/>
      <c r="B17" s="586">
        <v>7</v>
      </c>
      <c r="C17" s="268"/>
      <c r="D17" s="238"/>
      <c r="E17" s="267"/>
      <c r="F17" s="268"/>
      <c r="G17" s="239"/>
      <c r="H17" s="267"/>
      <c r="I17" s="268"/>
      <c r="J17" s="269"/>
      <c r="K17" s="270"/>
      <c r="L17" s="271"/>
      <c r="M17" s="268"/>
      <c r="N17" s="267"/>
      <c r="O17" s="268"/>
      <c r="P17" s="239"/>
      <c r="Q17" s="267"/>
      <c r="R17" s="272"/>
    </row>
    <row r="18" spans="1:18" s="245" customFormat="1" ht="35.1" customHeight="1">
      <c r="A18" s="583"/>
      <c r="B18" s="586">
        <v>8</v>
      </c>
      <c r="C18" s="268"/>
      <c r="D18" s="238"/>
      <c r="E18" s="267"/>
      <c r="F18" s="268"/>
      <c r="G18" s="239"/>
      <c r="H18" s="267"/>
      <c r="I18" s="268"/>
      <c r="J18" s="269"/>
      <c r="K18" s="270"/>
      <c r="L18" s="271"/>
      <c r="M18" s="268"/>
      <c r="N18" s="267"/>
      <c r="O18" s="268"/>
      <c r="P18" s="239"/>
      <c r="Q18" s="267"/>
      <c r="R18" s="272"/>
    </row>
    <row r="19" spans="1:18" s="245" customFormat="1" ht="35.1" customHeight="1">
      <c r="A19" s="583"/>
      <c r="B19" s="586">
        <v>9</v>
      </c>
      <c r="C19" s="268"/>
      <c r="D19" s="238"/>
      <c r="E19" s="267"/>
      <c r="F19" s="268"/>
      <c r="G19" s="239"/>
      <c r="H19" s="267"/>
      <c r="I19" s="268"/>
      <c r="J19" s="269"/>
      <c r="K19" s="270"/>
      <c r="L19" s="271"/>
      <c r="M19" s="268"/>
      <c r="N19" s="267"/>
      <c r="O19" s="268"/>
      <c r="P19" s="239"/>
      <c r="Q19" s="267"/>
      <c r="R19" s="272"/>
    </row>
    <row r="20" spans="1:18" s="245" customFormat="1" ht="35.1" customHeight="1" thickBot="1">
      <c r="A20" s="583"/>
      <c r="B20" s="587">
        <v>10</v>
      </c>
      <c r="C20" s="274"/>
      <c r="D20" s="241"/>
      <c r="E20" s="273"/>
      <c r="F20" s="274"/>
      <c r="G20" s="242"/>
      <c r="H20" s="273"/>
      <c r="I20" s="274"/>
      <c r="J20" s="275"/>
      <c r="K20" s="276"/>
      <c r="L20" s="277"/>
      <c r="M20" s="274"/>
      <c r="N20" s="273"/>
      <c r="O20" s="274"/>
      <c r="P20" s="242"/>
      <c r="Q20" s="273"/>
      <c r="R20" s="278"/>
    </row>
    <row r="21" spans="1:18" s="28" customFormat="1" ht="35.1" customHeight="1" thickTop="1" thickBot="1">
      <c r="A21" s="584"/>
      <c r="B21" s="591"/>
      <c r="C21" s="570" t="s">
        <v>330</v>
      </c>
      <c r="D21" s="235">
        <f>COUNTIF(C11:C20,"*")</f>
        <v>0</v>
      </c>
      <c r="E21" s="209" t="s">
        <v>20</v>
      </c>
      <c r="F21" s="210"/>
      <c r="G21" s="209"/>
      <c r="H21" s="209"/>
      <c r="I21" s="209"/>
      <c r="J21" s="209"/>
      <c r="K21" s="209"/>
      <c r="L21" s="209"/>
      <c r="M21" s="209"/>
      <c r="N21" s="209"/>
      <c r="O21" s="209"/>
      <c r="P21" s="67"/>
      <c r="Q21" s="65"/>
      <c r="R21" s="66"/>
    </row>
    <row r="22" spans="1:18" s="28" customFormat="1" ht="27" customHeight="1" thickTop="1">
      <c r="B22" s="574"/>
      <c r="C22" s="42"/>
      <c r="D22" s="41"/>
      <c r="E22" s="232" t="str">
        <f>IF(D21=E3,"","＜ERROR＞講師人数が一致していません！")</f>
        <v/>
      </c>
      <c r="F22" s="41"/>
      <c r="G22" s="41"/>
      <c r="H22" s="41"/>
      <c r="I22" s="41"/>
      <c r="J22" s="41"/>
      <c r="K22" s="41"/>
      <c r="L22" s="41"/>
      <c r="M22" s="41"/>
      <c r="N22" s="41"/>
      <c r="O22" s="41"/>
      <c r="P22" s="41"/>
      <c r="Q22" s="41"/>
      <c r="R22" s="41"/>
    </row>
    <row r="23" spans="1:18" s="28" customFormat="1" ht="27" customHeight="1">
      <c r="C23" s="42"/>
      <c r="D23" s="41"/>
      <c r="E23" s="201"/>
      <c r="F23" s="41"/>
      <c r="G23" s="41"/>
      <c r="H23" s="41"/>
      <c r="I23" s="41"/>
      <c r="J23" s="41"/>
      <c r="K23" s="41"/>
      <c r="L23" s="41"/>
      <c r="M23" s="41"/>
      <c r="N23" s="41"/>
      <c r="O23" s="41"/>
      <c r="P23" s="41"/>
      <c r="Q23" s="41"/>
      <c r="R23" s="41"/>
    </row>
    <row r="24" spans="1:18" s="28" customFormat="1" ht="23.25" customHeight="1">
      <c r="C24" s="41" t="s">
        <v>282</v>
      </c>
      <c r="D24" s="41"/>
      <c r="E24" s="41"/>
      <c r="F24" s="41"/>
      <c r="G24" s="41"/>
      <c r="H24" s="41"/>
      <c r="I24" s="41"/>
      <c r="J24" s="41"/>
      <c r="K24" s="41"/>
      <c r="L24" s="41"/>
      <c r="M24" s="41"/>
      <c r="N24" s="41"/>
      <c r="O24" s="41"/>
      <c r="P24" s="41"/>
      <c r="Q24" s="41"/>
      <c r="R24" s="41"/>
    </row>
    <row r="25" spans="1:18" ht="27" customHeight="1">
      <c r="C25" s="206" t="s">
        <v>280</v>
      </c>
      <c r="D25" s="3"/>
      <c r="E25" s="3"/>
      <c r="F25" s="3"/>
      <c r="G25" s="3"/>
      <c r="H25" s="3"/>
      <c r="I25" s="3"/>
      <c r="J25" s="3"/>
      <c r="K25" s="3"/>
      <c r="L25" s="3"/>
      <c r="M25" s="3"/>
      <c r="N25" s="3"/>
      <c r="O25" s="3"/>
      <c r="P25" s="3"/>
      <c r="Q25" s="3"/>
      <c r="R25" s="3"/>
    </row>
    <row r="26" spans="1:18" ht="18" customHeight="1">
      <c r="C26" t="s">
        <v>54</v>
      </c>
    </row>
    <row r="27" spans="1:18" ht="18" customHeight="1">
      <c r="C27" t="s">
        <v>306</v>
      </c>
    </row>
    <row r="28" spans="1:18" ht="18.75" customHeight="1">
      <c r="C28" s="948" t="s">
        <v>305</v>
      </c>
      <c r="D28" s="948"/>
      <c r="E28" s="948"/>
      <c r="F28" s="948"/>
      <c r="G28" s="948"/>
      <c r="H28" s="948"/>
      <c r="I28" s="948"/>
      <c r="J28" s="948"/>
      <c r="K28" s="948"/>
      <c r="L28" s="948"/>
      <c r="M28" s="948"/>
      <c r="N28" s="948"/>
      <c r="O28" s="948"/>
      <c r="P28" s="948"/>
      <c r="Q28" s="948"/>
      <c r="R28" s="948"/>
    </row>
    <row r="29" spans="1:18" ht="18.75" customHeight="1">
      <c r="C29" s="5" t="s">
        <v>307</v>
      </c>
      <c r="D29" s="155"/>
      <c r="E29" s="155"/>
      <c r="F29" s="155"/>
      <c r="G29" s="155"/>
      <c r="H29" s="155"/>
      <c r="I29" s="155"/>
      <c r="J29" s="155"/>
      <c r="K29" s="155"/>
      <c r="L29" s="155"/>
      <c r="M29" s="155"/>
      <c r="N29" s="155"/>
      <c r="O29" s="155"/>
      <c r="P29" s="155"/>
      <c r="Q29" s="155"/>
      <c r="R29" s="155"/>
    </row>
    <row r="30" spans="1:18" ht="18" customHeight="1">
      <c r="C30" t="s">
        <v>308</v>
      </c>
    </row>
    <row r="31" spans="1:18" ht="18" customHeight="1">
      <c r="C31" t="s">
        <v>309</v>
      </c>
    </row>
    <row r="32" spans="1:18" ht="18" customHeight="1">
      <c r="C32" t="s">
        <v>0</v>
      </c>
    </row>
    <row r="33" spans="3:3" ht="18" customHeight="1">
      <c r="C33" t="s">
        <v>300</v>
      </c>
    </row>
    <row r="34" spans="3:3" ht="18" customHeight="1">
      <c r="C34" t="s">
        <v>281</v>
      </c>
    </row>
    <row r="35" spans="3:3" ht="18" customHeight="1">
      <c r="C35" t="s">
        <v>410</v>
      </c>
    </row>
    <row r="36" spans="3:3" ht="18" customHeight="1">
      <c r="C36" t="s">
        <v>411</v>
      </c>
    </row>
    <row r="37" spans="3:3" ht="18" customHeight="1">
      <c r="C37" t="s">
        <v>415</v>
      </c>
    </row>
    <row r="38" spans="3:3">
      <c r="C38" t="s">
        <v>412</v>
      </c>
    </row>
  </sheetData>
  <sheetProtection formatCells="0" formatColumns="0" formatRows="0" insertRows="0" deleteRows="0"/>
  <mergeCells count="13">
    <mergeCell ref="B6:B7"/>
    <mergeCell ref="N3:O3"/>
    <mergeCell ref="N4:O4"/>
    <mergeCell ref="C28:R28"/>
    <mergeCell ref="H6:I6"/>
    <mergeCell ref="D6:D7"/>
    <mergeCell ref="P6:P7"/>
    <mergeCell ref="Q6:R6"/>
    <mergeCell ref="N6:O6"/>
    <mergeCell ref="J6:M6"/>
    <mergeCell ref="C6:C7"/>
    <mergeCell ref="E6:F6"/>
    <mergeCell ref="G6:G7"/>
  </mergeCells>
  <phoneticPr fontId="2"/>
  <dataValidations xWindow="542" yWindow="464" count="4">
    <dataValidation type="list" allowBlank="1" showInputMessage="1" showErrorMessage="1" prompt="リストから選択してください" sqref="J9:J20">
      <formula1>$T$6:$T$11</formula1>
    </dataValidation>
    <dataValidation type="list" allowBlank="1" showInputMessage="1" showErrorMessage="1" prompt="ﾘｽﾄから選択してください" sqref="L8:L20">
      <formula1>$U$6:$U$11</formula1>
    </dataValidation>
    <dataValidation type="list" allowBlank="1" showInputMessage="1" showErrorMessage="1" prompt="リストから選択してください" sqref="J8">
      <formula1>$T$6:$T$12</formula1>
    </dataValidation>
    <dataValidation type="list" allowBlank="1" showInputMessage="1" showErrorMessage="1" sqref="E11:F20 H11:I20 Q11:R20">
      <formula1>"○"</formula1>
    </dataValidation>
  </dataValidations>
  <printOptions horizontalCentered="1"/>
  <pageMargins left="0.39370078740157483" right="0.39370078740157483" top="0.78740157480314965" bottom="0.39370078740157483" header="0.39370078740157483" footer="0.31496062992125984"/>
  <pageSetup paperSize="9" scale="87" fitToHeight="2" orientation="landscape" r:id="rId1"/>
  <headerFooter alignWithMargins="0">
    <oddHeader>&amp;R&amp;10&amp;F</oddHeader>
  </headerFooter>
  <rowBreaks count="1" manualBreakCount="1">
    <brk id="22" min="1" max="17" man="1"/>
  </rowBreaks>
  <cellWatches>
    <cellWatch r="T12"/>
  </cellWatche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Zeros="0" view="pageBreakPreview" zoomScale="60" zoomScaleNormal="100" workbookViewId="0">
      <selection activeCell="D66" sqref="D66:E66"/>
    </sheetView>
  </sheetViews>
  <sheetFormatPr defaultRowHeight="13.5"/>
  <cols>
    <col min="1" max="1" width="3.5" customWidth="1"/>
    <col min="2" max="2" width="6.125" style="1" customWidth="1"/>
    <col min="3" max="3" width="4.375" style="1" customWidth="1"/>
    <col min="4" max="4" width="9.375" customWidth="1"/>
    <col min="5" max="5" width="11.625" customWidth="1"/>
    <col min="6" max="9" width="10.625" customWidth="1"/>
    <col min="10" max="10" width="8.625" customWidth="1"/>
  </cols>
  <sheetData>
    <row r="1" spans="1:12" ht="30.75" customHeight="1">
      <c r="A1" s="2" t="s">
        <v>265</v>
      </c>
    </row>
    <row r="2" spans="1:12" ht="10.5" customHeight="1" thickBot="1"/>
    <row r="3" spans="1:12" ht="29.25" customHeight="1">
      <c r="B3" s="1175" t="s">
        <v>56</v>
      </c>
      <c r="C3" s="1176"/>
      <c r="D3" s="94" t="s">
        <v>84</v>
      </c>
      <c r="E3" s="1115" t="str">
        <f>入力表!B53</f>
        <v>女性向け委託訓練（3か月コース）</v>
      </c>
      <c r="F3" s="1116"/>
      <c r="G3" s="1120"/>
      <c r="H3" s="1115"/>
      <c r="I3" s="1116"/>
      <c r="J3" s="1117"/>
    </row>
    <row r="4" spans="1:12" ht="29.25" customHeight="1" thickBot="1">
      <c r="B4" s="1177" t="s">
        <v>17</v>
      </c>
      <c r="C4" s="1178"/>
      <c r="D4" s="1183">
        <f>入力表!C53</f>
        <v>0</v>
      </c>
      <c r="E4" s="1184"/>
      <c r="F4" s="1184"/>
      <c r="G4" s="1184"/>
      <c r="H4" s="1184"/>
      <c r="I4" s="1184"/>
      <c r="J4" s="1185"/>
    </row>
    <row r="5" spans="1:12" ht="29.25" customHeight="1">
      <c r="B5" s="162"/>
      <c r="C5" s="162"/>
      <c r="D5" s="188"/>
      <c r="E5" s="188"/>
      <c r="F5" s="188"/>
      <c r="G5" s="188"/>
      <c r="H5" s="188"/>
      <c r="I5" s="188"/>
      <c r="J5" s="188"/>
    </row>
    <row r="6" spans="1:12" ht="36" customHeight="1" thickBot="1">
      <c r="B6" s="70" t="s">
        <v>43</v>
      </c>
      <c r="C6" s="7"/>
      <c r="D6" s="20"/>
      <c r="E6" s="750" t="s">
        <v>531</v>
      </c>
      <c r="F6" s="20"/>
      <c r="G6" s="20"/>
      <c r="H6" s="7" t="s">
        <v>79</v>
      </c>
      <c r="I6" s="7"/>
      <c r="J6" s="7"/>
      <c r="K6" s="8"/>
      <c r="L6" s="8"/>
    </row>
    <row r="7" spans="1:12" ht="13.5" customHeight="1">
      <c r="B7" s="1179" t="s">
        <v>187</v>
      </c>
      <c r="C7" s="1180"/>
      <c r="D7" s="1188">
        <f>SUM(F8,H8)</f>
        <v>0</v>
      </c>
      <c r="E7" s="186"/>
      <c r="F7" s="187"/>
      <c r="G7" s="187"/>
      <c r="H7" s="190"/>
      <c r="I7" s="1181" t="s">
        <v>80</v>
      </c>
      <c r="J7" s="1186">
        <v>6</v>
      </c>
      <c r="K7" s="8"/>
      <c r="L7" s="8"/>
    </row>
    <row r="8" spans="1:12" ht="40.5" customHeight="1">
      <c r="B8" s="888"/>
      <c r="C8" s="896"/>
      <c r="D8" s="1189"/>
      <c r="E8" s="189" t="s">
        <v>238</v>
      </c>
      <c r="F8" s="444">
        <f>入力表!E13</f>
        <v>0</v>
      </c>
      <c r="G8" s="185" t="s">
        <v>239</v>
      </c>
      <c r="H8" s="252">
        <f>入力表!F13</f>
        <v>0</v>
      </c>
      <c r="I8" s="1182"/>
      <c r="J8" s="1187"/>
    </row>
    <row r="9" spans="1:12" ht="30" customHeight="1" thickBot="1">
      <c r="B9" s="71"/>
      <c r="C9" s="72"/>
      <c r="D9" s="1172" t="s">
        <v>154</v>
      </c>
      <c r="E9" s="1174"/>
      <c r="F9" s="1172" t="s">
        <v>26</v>
      </c>
      <c r="G9" s="1173"/>
      <c r="H9" s="1173"/>
      <c r="I9" s="1174"/>
      <c r="J9" s="4" t="s">
        <v>19</v>
      </c>
    </row>
    <row r="10" spans="1:12" s="245" customFormat="1" ht="18" customHeight="1" thickTop="1">
      <c r="B10" s="261"/>
      <c r="C10" s="262"/>
      <c r="D10" s="1350"/>
      <c r="E10" s="1351"/>
      <c r="F10" s="1190"/>
      <c r="G10" s="1191"/>
      <c r="H10" s="1191"/>
      <c r="I10" s="1192"/>
      <c r="J10" s="247"/>
    </row>
    <row r="11" spans="1:12" s="245" customFormat="1" ht="18" customHeight="1">
      <c r="B11" s="263"/>
      <c r="C11" s="250"/>
      <c r="D11" s="1347"/>
      <c r="E11" s="1348"/>
      <c r="F11" s="1166"/>
      <c r="G11" s="1161"/>
      <c r="H11" s="1161"/>
      <c r="I11" s="1162"/>
      <c r="J11" s="248"/>
    </row>
    <row r="12" spans="1:12" s="245" customFormat="1" ht="18" customHeight="1">
      <c r="B12" s="263"/>
      <c r="C12" s="250"/>
      <c r="D12" s="1349"/>
      <c r="E12" s="1162"/>
      <c r="F12" s="1160"/>
      <c r="G12" s="1161"/>
      <c r="H12" s="1161"/>
      <c r="I12" s="1162"/>
      <c r="J12" s="248"/>
    </row>
    <row r="13" spans="1:12" s="245" customFormat="1" ht="18" customHeight="1">
      <c r="B13" s="263"/>
      <c r="C13" s="250"/>
      <c r="D13" s="1347"/>
      <c r="E13" s="1162"/>
      <c r="F13" s="1166"/>
      <c r="G13" s="1161"/>
      <c r="H13" s="1161"/>
      <c r="I13" s="1162"/>
      <c r="J13" s="248"/>
    </row>
    <row r="14" spans="1:12" s="245" customFormat="1" ht="18" customHeight="1">
      <c r="B14" s="263"/>
      <c r="C14" s="250"/>
      <c r="D14" s="1349"/>
      <c r="E14" s="1162"/>
      <c r="F14" s="1160"/>
      <c r="G14" s="1161"/>
      <c r="H14" s="1161"/>
      <c r="I14" s="1162"/>
      <c r="J14" s="248"/>
    </row>
    <row r="15" spans="1:12" s="245" customFormat="1" ht="18" customHeight="1">
      <c r="B15" s="263" t="s">
        <v>313</v>
      </c>
      <c r="C15" s="250"/>
      <c r="D15" s="1347"/>
      <c r="E15" s="1162"/>
      <c r="F15" s="1166"/>
      <c r="G15" s="1161"/>
      <c r="H15" s="1161"/>
      <c r="I15" s="1162"/>
      <c r="J15" s="248"/>
    </row>
    <row r="16" spans="1:12" s="245" customFormat="1" ht="18" customHeight="1">
      <c r="B16" s="263"/>
      <c r="C16" s="250"/>
      <c r="D16" s="1349"/>
      <c r="E16" s="1162"/>
      <c r="F16" s="1166"/>
      <c r="G16" s="1161"/>
      <c r="H16" s="1161"/>
      <c r="I16" s="1162"/>
      <c r="J16" s="248"/>
    </row>
    <row r="17" spans="2:10" s="245" customFormat="1" ht="18" customHeight="1">
      <c r="B17" s="263" t="s">
        <v>314</v>
      </c>
      <c r="C17" s="250" t="s">
        <v>323</v>
      </c>
      <c r="D17" s="1349"/>
      <c r="E17" s="1162"/>
      <c r="F17" s="1160"/>
      <c r="G17" s="1161"/>
      <c r="H17" s="1161"/>
      <c r="I17" s="1162"/>
      <c r="J17" s="248"/>
    </row>
    <row r="18" spans="2:10" s="245" customFormat="1" ht="18" customHeight="1">
      <c r="B18" s="263"/>
      <c r="C18" s="250"/>
      <c r="D18" s="1347"/>
      <c r="E18" s="1162"/>
      <c r="F18" s="1160"/>
      <c r="G18" s="1161"/>
      <c r="H18" s="1161"/>
      <c r="I18" s="1162"/>
      <c r="J18" s="248"/>
    </row>
    <row r="19" spans="2:10" s="245" customFormat="1" ht="18" customHeight="1">
      <c r="B19" s="263" t="s">
        <v>315</v>
      </c>
      <c r="C19" s="250"/>
      <c r="D19" s="1349"/>
      <c r="E19" s="1162"/>
      <c r="F19" s="1160"/>
      <c r="G19" s="1161"/>
      <c r="H19" s="1161"/>
      <c r="I19" s="1162"/>
      <c r="J19" s="248"/>
    </row>
    <row r="20" spans="2:10" s="245" customFormat="1" ht="18" customHeight="1">
      <c r="B20" s="263"/>
      <c r="C20" s="250"/>
      <c r="D20" s="1349"/>
      <c r="E20" s="1162"/>
      <c r="F20" s="1160"/>
      <c r="G20" s="1161"/>
      <c r="H20" s="1161"/>
      <c r="I20" s="1162"/>
      <c r="J20" s="248"/>
    </row>
    <row r="21" spans="2:10" s="245" customFormat="1" ht="18" customHeight="1">
      <c r="B21" s="263" t="s">
        <v>316</v>
      </c>
      <c r="C21" s="250"/>
      <c r="D21" s="1349"/>
      <c r="E21" s="1162"/>
      <c r="F21" s="1160"/>
      <c r="G21" s="1161"/>
      <c r="H21" s="1161"/>
      <c r="I21" s="1162"/>
      <c r="J21" s="248"/>
    </row>
    <row r="22" spans="2:10" s="245" customFormat="1" ht="18" customHeight="1">
      <c r="B22" s="263"/>
      <c r="C22" s="250"/>
      <c r="D22" s="1349"/>
      <c r="E22" s="1162"/>
      <c r="F22" s="1160"/>
      <c r="G22" s="1161"/>
      <c r="H22" s="1161"/>
      <c r="I22" s="1162"/>
      <c r="J22" s="248"/>
    </row>
    <row r="23" spans="2:10" s="245" customFormat="1" ht="18" customHeight="1">
      <c r="B23" s="263" t="s">
        <v>317</v>
      </c>
      <c r="C23" s="250"/>
      <c r="D23" s="1349"/>
      <c r="E23" s="1162"/>
      <c r="F23" s="1160"/>
      <c r="G23" s="1161"/>
      <c r="H23" s="1161"/>
      <c r="I23" s="1162"/>
      <c r="J23" s="248"/>
    </row>
    <row r="24" spans="2:10" s="245" customFormat="1" ht="18" customHeight="1">
      <c r="B24" s="263"/>
      <c r="C24" s="250"/>
      <c r="D24" s="1349"/>
      <c r="E24" s="1162"/>
      <c r="F24" s="1160"/>
      <c r="G24" s="1161"/>
      <c r="H24" s="1161"/>
      <c r="I24" s="1162"/>
      <c r="J24" s="248"/>
    </row>
    <row r="25" spans="2:10" s="245" customFormat="1" ht="18" customHeight="1">
      <c r="B25" s="263" t="s">
        <v>318</v>
      </c>
      <c r="C25" s="250"/>
      <c r="D25" s="1349"/>
      <c r="E25" s="1162"/>
      <c r="F25" s="1160"/>
      <c r="G25" s="1161"/>
      <c r="H25" s="1161"/>
      <c r="I25" s="1162"/>
      <c r="J25" s="248"/>
    </row>
    <row r="26" spans="2:10" s="245" customFormat="1" ht="18" customHeight="1">
      <c r="B26" s="263"/>
      <c r="C26" s="250"/>
      <c r="D26" s="1349"/>
      <c r="E26" s="1162"/>
      <c r="F26" s="1160"/>
      <c r="G26" s="1161"/>
      <c r="H26" s="1161"/>
      <c r="I26" s="1162"/>
      <c r="J26" s="248"/>
    </row>
    <row r="27" spans="2:10" s="245" customFormat="1" ht="18" customHeight="1">
      <c r="B27" s="263" t="s">
        <v>319</v>
      </c>
      <c r="C27" s="250" t="s">
        <v>324</v>
      </c>
      <c r="D27" s="1349"/>
      <c r="E27" s="1162"/>
      <c r="F27" s="1160"/>
      <c r="G27" s="1161"/>
      <c r="H27" s="1161"/>
      <c r="I27" s="1162"/>
      <c r="J27" s="248"/>
    </row>
    <row r="28" spans="2:10" s="245" customFormat="1" ht="18" customHeight="1">
      <c r="B28" s="263"/>
      <c r="C28" s="250"/>
      <c r="D28" s="1349"/>
      <c r="E28" s="1162"/>
      <c r="F28" s="1160"/>
      <c r="G28" s="1161"/>
      <c r="H28" s="1161"/>
      <c r="I28" s="1162"/>
      <c r="J28" s="248"/>
    </row>
    <row r="29" spans="2:10" s="245" customFormat="1" ht="18" customHeight="1">
      <c r="B29" s="263" t="s">
        <v>320</v>
      </c>
      <c r="C29" s="250"/>
      <c r="D29" s="1349"/>
      <c r="E29" s="1162"/>
      <c r="F29" s="1160"/>
      <c r="G29" s="1161"/>
      <c r="H29" s="1161"/>
      <c r="I29" s="1162"/>
      <c r="J29" s="248"/>
    </row>
    <row r="30" spans="2:10" s="245" customFormat="1" ht="18" customHeight="1">
      <c r="B30" s="263"/>
      <c r="C30" s="250"/>
      <c r="D30" s="1349"/>
      <c r="E30" s="1162"/>
      <c r="F30" s="1160"/>
      <c r="G30" s="1161"/>
      <c r="H30" s="1161"/>
      <c r="I30" s="1162"/>
      <c r="J30" s="248"/>
    </row>
    <row r="31" spans="2:10" s="245" customFormat="1" ht="18" customHeight="1">
      <c r="B31" s="263" t="s">
        <v>321</v>
      </c>
      <c r="C31" s="250"/>
      <c r="D31" s="1349"/>
      <c r="E31" s="1162"/>
      <c r="F31" s="1160"/>
      <c r="G31" s="1161"/>
      <c r="H31" s="1161"/>
      <c r="I31" s="1162"/>
      <c r="J31" s="248"/>
    </row>
    <row r="32" spans="2:10" s="245" customFormat="1" ht="18" customHeight="1">
      <c r="B32" s="263"/>
      <c r="C32" s="250"/>
      <c r="D32" s="1349"/>
      <c r="E32" s="1162"/>
      <c r="F32" s="1160"/>
      <c r="G32" s="1161"/>
      <c r="H32" s="1161"/>
      <c r="I32" s="1162"/>
      <c r="J32" s="248"/>
    </row>
    <row r="33" spans="2:11" s="245" customFormat="1" ht="18" customHeight="1">
      <c r="B33" s="263" t="s">
        <v>322</v>
      </c>
      <c r="C33" s="250"/>
      <c r="D33" s="1349"/>
      <c r="E33" s="1162"/>
      <c r="F33" s="1160"/>
      <c r="G33" s="1161"/>
      <c r="H33" s="1161"/>
      <c r="I33" s="1162"/>
      <c r="J33" s="248"/>
    </row>
    <row r="34" spans="2:11" s="245" customFormat="1" ht="18" customHeight="1">
      <c r="B34" s="263"/>
      <c r="C34" s="250"/>
      <c r="D34" s="1349"/>
      <c r="E34" s="1162"/>
      <c r="F34" s="1160"/>
      <c r="G34" s="1161"/>
      <c r="H34" s="1161"/>
      <c r="I34" s="1162"/>
      <c r="J34" s="248"/>
    </row>
    <row r="35" spans="2:11" s="245" customFormat="1" ht="18" customHeight="1">
      <c r="B35" s="263"/>
      <c r="C35" s="250"/>
      <c r="D35" s="1349"/>
      <c r="E35" s="1162"/>
      <c r="F35" s="1160"/>
      <c r="G35" s="1161"/>
      <c r="H35" s="1161"/>
      <c r="I35" s="1162"/>
      <c r="J35" s="248"/>
    </row>
    <row r="36" spans="2:11" s="245" customFormat="1" ht="18" customHeight="1">
      <c r="B36" s="263"/>
      <c r="C36" s="250"/>
      <c r="D36" s="1349"/>
      <c r="E36" s="1162"/>
      <c r="F36" s="1160"/>
      <c r="G36" s="1161"/>
      <c r="H36" s="1161"/>
      <c r="I36" s="1162"/>
      <c r="J36" s="248"/>
    </row>
    <row r="37" spans="2:11" s="245" customFormat="1" ht="18" customHeight="1" thickBot="1">
      <c r="B37" s="263"/>
      <c r="C37" s="250"/>
      <c r="D37" s="1352"/>
      <c r="E37" s="1353"/>
      <c r="F37" s="1168"/>
      <c r="G37" s="1169"/>
      <c r="H37" s="1169"/>
      <c r="I37" s="1170"/>
      <c r="J37" s="249"/>
      <c r="K37" s="264"/>
    </row>
    <row r="38" spans="2:11" s="28" customFormat="1" ht="27" customHeight="1" thickTop="1" thickBot="1">
      <c r="B38" s="260"/>
      <c r="C38" s="230"/>
      <c r="D38" s="1194"/>
      <c r="E38" s="1195"/>
      <c r="F38" s="441"/>
      <c r="G38" s="442"/>
      <c r="H38" s="442"/>
      <c r="I38" s="442" t="s">
        <v>266</v>
      </c>
      <c r="J38" s="443">
        <f>SUM(J10:J37)</f>
        <v>0</v>
      </c>
    </row>
    <row r="39" spans="2:11" s="245" customFormat="1" ht="18" customHeight="1" thickTop="1">
      <c r="B39" s="263"/>
      <c r="C39" s="265"/>
      <c r="D39" s="1354"/>
      <c r="E39" s="1355"/>
      <c r="F39" s="1163"/>
      <c r="G39" s="1164"/>
      <c r="H39" s="1164"/>
      <c r="I39" s="1165"/>
      <c r="J39" s="247"/>
    </row>
    <row r="40" spans="2:11" s="245" customFormat="1" ht="18" customHeight="1">
      <c r="B40" s="263"/>
      <c r="C40" s="250"/>
      <c r="D40" s="1347"/>
      <c r="E40" s="1356"/>
      <c r="F40" s="1166"/>
      <c r="G40" s="1161"/>
      <c r="H40" s="1161"/>
      <c r="I40" s="1162"/>
      <c r="J40" s="248"/>
    </row>
    <row r="41" spans="2:11" s="245" customFormat="1" ht="18" customHeight="1">
      <c r="B41" s="263"/>
      <c r="C41" s="250"/>
      <c r="D41" s="1349"/>
      <c r="E41" s="1356"/>
      <c r="F41" s="1153"/>
      <c r="G41" s="1154"/>
      <c r="H41" s="1154"/>
      <c r="I41" s="1155"/>
      <c r="J41" s="248"/>
    </row>
    <row r="42" spans="2:11" s="245" customFormat="1" ht="18" customHeight="1">
      <c r="B42" s="263"/>
      <c r="C42" s="250"/>
      <c r="D42" s="1347"/>
      <c r="E42" s="1356"/>
      <c r="F42" s="1167"/>
      <c r="G42" s="1154"/>
      <c r="H42" s="1154"/>
      <c r="I42" s="1155"/>
      <c r="J42" s="248"/>
    </row>
    <row r="43" spans="2:11" s="245" customFormat="1" ht="18" customHeight="1">
      <c r="B43" s="263"/>
      <c r="C43" s="250"/>
      <c r="D43" s="1349"/>
      <c r="E43" s="1356"/>
      <c r="F43" s="1153"/>
      <c r="G43" s="1154"/>
      <c r="H43" s="1154"/>
      <c r="I43" s="1155"/>
      <c r="J43" s="248"/>
    </row>
    <row r="44" spans="2:11" s="245" customFormat="1" ht="18" customHeight="1">
      <c r="B44" s="263" t="s">
        <v>313</v>
      </c>
      <c r="C44" s="250"/>
      <c r="D44" s="1349"/>
      <c r="E44" s="1356"/>
      <c r="F44" s="1153"/>
      <c r="G44" s="1154"/>
      <c r="H44" s="1154"/>
      <c r="I44" s="1155"/>
      <c r="J44" s="248"/>
    </row>
    <row r="45" spans="2:11" s="245" customFormat="1" ht="18" customHeight="1">
      <c r="B45" s="263"/>
      <c r="C45" s="250"/>
      <c r="D45" s="1349"/>
      <c r="E45" s="1356"/>
      <c r="F45" s="1153"/>
      <c r="G45" s="1154"/>
      <c r="H45" s="1154"/>
      <c r="I45" s="1155"/>
      <c r="J45" s="248"/>
    </row>
    <row r="46" spans="2:11" s="245" customFormat="1" ht="18" customHeight="1">
      <c r="B46" s="263" t="s">
        <v>314</v>
      </c>
      <c r="C46" s="250" t="s">
        <v>325</v>
      </c>
      <c r="D46" s="1349"/>
      <c r="E46" s="1356"/>
      <c r="F46" s="1153"/>
      <c r="G46" s="1154"/>
      <c r="H46" s="1154"/>
      <c r="I46" s="1155"/>
      <c r="J46" s="248"/>
    </row>
    <row r="47" spans="2:11" s="245" customFormat="1" ht="18" customHeight="1">
      <c r="B47" s="263"/>
      <c r="C47" s="250"/>
      <c r="D47" s="1349"/>
      <c r="E47" s="1356"/>
      <c r="F47" s="1153"/>
      <c r="G47" s="1154"/>
      <c r="H47" s="1154"/>
      <c r="I47" s="1155"/>
      <c r="J47" s="248"/>
    </row>
    <row r="48" spans="2:11" s="245" customFormat="1" ht="18" customHeight="1">
      <c r="B48" s="263" t="s">
        <v>315</v>
      </c>
      <c r="C48" s="250"/>
      <c r="D48" s="1349"/>
      <c r="E48" s="1356"/>
      <c r="F48" s="1153"/>
      <c r="G48" s="1154"/>
      <c r="H48" s="1154"/>
      <c r="I48" s="1155"/>
      <c r="J48" s="248"/>
    </row>
    <row r="49" spans="2:10" s="245" customFormat="1" ht="18" customHeight="1">
      <c r="B49" s="263"/>
      <c r="C49" s="250"/>
      <c r="D49" s="1349"/>
      <c r="E49" s="1356"/>
      <c r="F49" s="1153"/>
      <c r="G49" s="1154"/>
      <c r="H49" s="1154"/>
      <c r="I49" s="1155"/>
      <c r="J49" s="248"/>
    </row>
    <row r="50" spans="2:10" s="245" customFormat="1" ht="18" customHeight="1">
      <c r="B50" s="263" t="s">
        <v>316</v>
      </c>
      <c r="C50" s="250"/>
      <c r="D50" s="1349"/>
      <c r="E50" s="1356"/>
      <c r="F50" s="1153"/>
      <c r="G50" s="1154"/>
      <c r="H50" s="1154"/>
      <c r="I50" s="1155"/>
      <c r="J50" s="248"/>
    </row>
    <row r="51" spans="2:10" s="245" customFormat="1" ht="18" customHeight="1">
      <c r="B51" s="263"/>
      <c r="C51" s="250"/>
      <c r="D51" s="1349"/>
      <c r="E51" s="1356"/>
      <c r="F51" s="1153"/>
      <c r="G51" s="1154"/>
      <c r="H51" s="1154"/>
      <c r="I51" s="1155"/>
      <c r="J51" s="248"/>
    </row>
    <row r="52" spans="2:10" s="245" customFormat="1" ht="18" customHeight="1">
      <c r="B52" s="263" t="s">
        <v>317</v>
      </c>
      <c r="C52" s="250"/>
      <c r="D52" s="1349"/>
      <c r="E52" s="1356"/>
      <c r="F52" s="1153"/>
      <c r="G52" s="1154"/>
      <c r="H52" s="1154"/>
      <c r="I52" s="1155"/>
      <c r="J52" s="248"/>
    </row>
    <row r="53" spans="2:10" s="245" customFormat="1" ht="18" customHeight="1">
      <c r="B53" s="263"/>
      <c r="C53" s="250"/>
      <c r="D53" s="1349"/>
      <c r="E53" s="1356"/>
      <c r="F53" s="1153"/>
      <c r="G53" s="1154"/>
      <c r="H53" s="1154"/>
      <c r="I53" s="1155"/>
      <c r="J53" s="248"/>
    </row>
    <row r="54" spans="2:10" s="245" customFormat="1" ht="18" customHeight="1">
      <c r="B54" s="263" t="s">
        <v>318</v>
      </c>
      <c r="C54" s="250"/>
      <c r="D54" s="1349"/>
      <c r="E54" s="1356"/>
      <c r="F54" s="1153"/>
      <c r="G54" s="1154"/>
      <c r="H54" s="1154"/>
      <c r="I54" s="1155"/>
      <c r="J54" s="248"/>
    </row>
    <row r="55" spans="2:10" s="245" customFormat="1" ht="18" customHeight="1">
      <c r="B55" s="263"/>
      <c r="C55" s="250"/>
      <c r="D55" s="1349"/>
      <c r="E55" s="1356"/>
      <c r="F55" s="1153"/>
      <c r="G55" s="1154"/>
      <c r="H55" s="1154"/>
      <c r="I55" s="1155"/>
      <c r="J55" s="248"/>
    </row>
    <row r="56" spans="2:10" s="245" customFormat="1" ht="18" customHeight="1">
      <c r="B56" s="263" t="s">
        <v>319</v>
      </c>
      <c r="C56" s="250" t="s">
        <v>326</v>
      </c>
      <c r="D56" s="1349"/>
      <c r="E56" s="1356"/>
      <c r="F56" s="1153"/>
      <c r="G56" s="1154"/>
      <c r="H56" s="1154"/>
      <c r="I56" s="1155"/>
      <c r="J56" s="248"/>
    </row>
    <row r="57" spans="2:10" s="245" customFormat="1" ht="18" customHeight="1">
      <c r="B57" s="263"/>
      <c r="C57" s="250"/>
      <c r="D57" s="1349"/>
      <c r="E57" s="1356"/>
      <c r="F57" s="1153"/>
      <c r="G57" s="1154"/>
      <c r="H57" s="1154"/>
      <c r="I57" s="1155"/>
      <c r="J57" s="248"/>
    </row>
    <row r="58" spans="2:10" s="245" customFormat="1" ht="18" customHeight="1">
      <c r="B58" s="263" t="s">
        <v>320</v>
      </c>
      <c r="C58" s="250"/>
      <c r="D58" s="1349"/>
      <c r="E58" s="1356"/>
      <c r="F58" s="1153"/>
      <c r="G58" s="1154"/>
      <c r="H58" s="1154"/>
      <c r="I58" s="1155"/>
      <c r="J58" s="248"/>
    </row>
    <row r="59" spans="2:10" s="245" customFormat="1" ht="18" customHeight="1">
      <c r="B59" s="263"/>
      <c r="C59" s="250"/>
      <c r="D59" s="1349"/>
      <c r="E59" s="1356"/>
      <c r="F59" s="1153"/>
      <c r="G59" s="1154"/>
      <c r="H59" s="1154"/>
      <c r="I59" s="1155"/>
      <c r="J59" s="248"/>
    </row>
    <row r="60" spans="2:10" s="245" customFormat="1" ht="18" customHeight="1">
      <c r="B60" s="263" t="s">
        <v>321</v>
      </c>
      <c r="C60" s="250"/>
      <c r="D60" s="1349"/>
      <c r="E60" s="1356"/>
      <c r="F60" s="1153"/>
      <c r="G60" s="1154"/>
      <c r="H60" s="1154"/>
      <c r="I60" s="1155"/>
      <c r="J60" s="248"/>
    </row>
    <row r="61" spans="2:10" s="245" customFormat="1" ht="18" customHeight="1">
      <c r="B61" s="263"/>
      <c r="C61" s="250"/>
      <c r="D61" s="1349"/>
      <c r="E61" s="1356"/>
      <c r="F61" s="1153"/>
      <c r="G61" s="1154"/>
      <c r="H61" s="1154"/>
      <c r="I61" s="1155"/>
      <c r="J61" s="248"/>
    </row>
    <row r="62" spans="2:10" s="245" customFormat="1" ht="18" customHeight="1">
      <c r="B62" s="263" t="s">
        <v>322</v>
      </c>
      <c r="C62" s="250"/>
      <c r="D62" s="1349"/>
      <c r="E62" s="1356"/>
      <c r="F62" s="1153"/>
      <c r="G62" s="1154"/>
      <c r="H62" s="1154"/>
      <c r="I62" s="1155"/>
      <c r="J62" s="248"/>
    </row>
    <row r="63" spans="2:10" s="245" customFormat="1" ht="18" customHeight="1">
      <c r="B63" s="263"/>
      <c r="C63" s="250"/>
      <c r="D63" s="1349"/>
      <c r="E63" s="1356"/>
      <c r="F63" s="1153"/>
      <c r="G63" s="1154"/>
      <c r="H63" s="1154"/>
      <c r="I63" s="1155"/>
      <c r="J63" s="248"/>
    </row>
    <row r="64" spans="2:10" s="245" customFormat="1" ht="18" customHeight="1">
      <c r="B64" s="263"/>
      <c r="C64" s="250"/>
      <c r="D64" s="1349"/>
      <c r="E64" s="1356"/>
      <c r="F64" s="1153"/>
      <c r="G64" s="1154"/>
      <c r="H64" s="1154"/>
      <c r="I64" s="1155"/>
      <c r="J64" s="248"/>
    </row>
    <row r="65" spans="2:10" s="245" customFormat="1" ht="18" customHeight="1">
      <c r="B65" s="263"/>
      <c r="C65" s="250"/>
      <c r="D65" s="1349"/>
      <c r="E65" s="1356"/>
      <c r="F65" s="1153"/>
      <c r="G65" s="1154"/>
      <c r="H65" s="1154"/>
      <c r="I65" s="1155"/>
      <c r="J65" s="248"/>
    </row>
    <row r="66" spans="2:10" s="245" customFormat="1" ht="18" customHeight="1" thickBot="1">
      <c r="B66" s="263"/>
      <c r="C66" s="250"/>
      <c r="D66" s="1352"/>
      <c r="E66" s="1353"/>
      <c r="F66" s="1168"/>
      <c r="G66" s="1169"/>
      <c r="H66" s="1169"/>
      <c r="I66" s="1170"/>
      <c r="J66" s="249"/>
    </row>
    <row r="67" spans="2:10" s="28" customFormat="1" ht="27" customHeight="1" thickTop="1">
      <c r="B67" s="258"/>
      <c r="C67" s="259"/>
      <c r="D67" s="1158"/>
      <c r="E67" s="1159"/>
      <c r="F67" s="29"/>
      <c r="G67" s="30"/>
      <c r="H67" s="30"/>
      <c r="I67" s="30" t="s">
        <v>267</v>
      </c>
      <c r="J67" s="253">
        <f>SUM(J39:J66)</f>
        <v>0</v>
      </c>
    </row>
    <row r="68" spans="2:10" s="28" customFormat="1" ht="31.5" customHeight="1" thickBot="1">
      <c r="B68" s="260"/>
      <c r="C68" s="112"/>
      <c r="D68" s="113"/>
      <c r="E68" s="113"/>
      <c r="F68" s="113"/>
      <c r="G68" s="113"/>
      <c r="H68" s="1151" t="s">
        <v>365</v>
      </c>
      <c r="I68" s="1152"/>
      <c r="J68" s="254">
        <f>J38+J67</f>
        <v>0</v>
      </c>
    </row>
    <row r="69" spans="2:10" ht="18" customHeight="1">
      <c r="B69" s="1196" t="s">
        <v>38</v>
      </c>
      <c r="C69" s="1199"/>
      <c r="D69" s="1202"/>
      <c r="E69" s="1203"/>
      <c r="F69" s="68" t="s">
        <v>64</v>
      </c>
      <c r="G69" s="38"/>
      <c r="H69" s="38"/>
      <c r="I69" s="38"/>
      <c r="J69" s="255">
        <v>3</v>
      </c>
    </row>
    <row r="70" spans="2:10" ht="18" customHeight="1">
      <c r="B70" s="1197"/>
      <c r="C70" s="1200"/>
      <c r="D70" s="1204"/>
      <c r="E70" s="1205"/>
      <c r="F70" s="69" t="s">
        <v>65</v>
      </c>
      <c r="G70" s="3"/>
      <c r="H70" s="3"/>
      <c r="I70" s="3"/>
      <c r="J70" s="256">
        <v>3</v>
      </c>
    </row>
    <row r="71" spans="2:10" ht="18" customHeight="1" thickBot="1">
      <c r="B71" s="1198"/>
      <c r="C71" s="1201"/>
      <c r="D71" s="1206"/>
      <c r="E71" s="1207"/>
      <c r="F71" s="39"/>
      <c r="G71" s="40"/>
      <c r="H71" s="40"/>
      <c r="I71" s="40"/>
      <c r="J71" s="257">
        <f>SUM(J69:J70)</f>
        <v>6</v>
      </c>
    </row>
    <row r="72" spans="2:10" ht="8.25" customHeight="1"/>
    <row r="73" spans="2:10">
      <c r="B73" s="232" t="str">
        <f>IF(J38=F8,"","＜ERROR＞学科時間数が一致していません！")</f>
        <v/>
      </c>
    </row>
    <row r="74" spans="2:10">
      <c r="B74" s="232" t="str">
        <f>IF(J67=H8,"","＜ERROR＞実技時間数が一致していません！")</f>
        <v/>
      </c>
    </row>
    <row r="78" spans="2:10" ht="11.25" customHeight="1"/>
  </sheetData>
  <sheetProtection formatCells="0" formatColumns="0" formatRows="0" insertRows="0" deleteRows="0"/>
  <mergeCells count="129">
    <mergeCell ref="B69:B71"/>
    <mergeCell ref="F46:I46"/>
    <mergeCell ref="F64:I64"/>
    <mergeCell ref="F66:I66"/>
    <mergeCell ref="F50:I50"/>
    <mergeCell ref="F65:I65"/>
    <mergeCell ref="F51:I51"/>
    <mergeCell ref="F52:I52"/>
    <mergeCell ref="F53:I53"/>
    <mergeCell ref="D54:E54"/>
    <mergeCell ref="F48:I48"/>
    <mergeCell ref="D63:E63"/>
    <mergeCell ref="C69:C71"/>
    <mergeCell ref="D69:E71"/>
    <mergeCell ref="D64:E64"/>
    <mergeCell ref="D52:E52"/>
    <mergeCell ref="D53:E53"/>
    <mergeCell ref="D58:E58"/>
    <mergeCell ref="F54:I54"/>
    <mergeCell ref="D55:E55"/>
    <mergeCell ref="F55:I55"/>
    <mergeCell ref="D62:E62"/>
    <mergeCell ref="F62:I62"/>
    <mergeCell ref="D57:E57"/>
    <mergeCell ref="D39:E39"/>
    <mergeCell ref="D38:E38"/>
    <mergeCell ref="D40:E40"/>
    <mergeCell ref="D41:E41"/>
    <mergeCell ref="D48:E48"/>
    <mergeCell ref="D49:E49"/>
    <mergeCell ref="D50:E50"/>
    <mergeCell ref="D33:E33"/>
    <mergeCell ref="D34:E34"/>
    <mergeCell ref="B3:C3"/>
    <mergeCell ref="B4:C4"/>
    <mergeCell ref="B7:C8"/>
    <mergeCell ref="D9:E9"/>
    <mergeCell ref="E3:G3"/>
    <mergeCell ref="I7:I8"/>
    <mergeCell ref="F32:I32"/>
    <mergeCell ref="F14:I14"/>
    <mergeCell ref="F16:I16"/>
    <mergeCell ref="F17:I17"/>
    <mergeCell ref="F21:I21"/>
    <mergeCell ref="D4:J4"/>
    <mergeCell ref="D28:E28"/>
    <mergeCell ref="D23:E23"/>
    <mergeCell ref="H3:J3"/>
    <mergeCell ref="J7:J8"/>
    <mergeCell ref="D7:D8"/>
    <mergeCell ref="F13:I13"/>
    <mergeCell ref="F15:I15"/>
    <mergeCell ref="F10:I10"/>
    <mergeCell ref="F11:I11"/>
    <mergeCell ref="F18:I18"/>
    <mergeCell ref="F19:I19"/>
    <mergeCell ref="F20:I20"/>
    <mergeCell ref="D10:E10"/>
    <mergeCell ref="D11:E11"/>
    <mergeCell ref="D12:E12"/>
    <mergeCell ref="D13:E13"/>
    <mergeCell ref="D14:E14"/>
    <mergeCell ref="F12:I12"/>
    <mergeCell ref="D16:E16"/>
    <mergeCell ref="D17:E17"/>
    <mergeCell ref="F9:I9"/>
    <mergeCell ref="D15:E15"/>
    <mergeCell ref="D18:E18"/>
    <mergeCell ref="D19:E19"/>
    <mergeCell ref="D20:E20"/>
    <mergeCell ref="D26:E26"/>
    <mergeCell ref="D32:E32"/>
    <mergeCell ref="D21:E21"/>
    <mergeCell ref="D25:E25"/>
    <mergeCell ref="F25:I25"/>
    <mergeCell ref="F26:I26"/>
    <mergeCell ref="D27:E27"/>
    <mergeCell ref="F27:I27"/>
    <mergeCell ref="D22:E22"/>
    <mergeCell ref="F22:I22"/>
    <mergeCell ref="F23:I23"/>
    <mergeCell ref="D24:E24"/>
    <mergeCell ref="F24:I24"/>
    <mergeCell ref="F44:I44"/>
    <mergeCell ref="D31:E31"/>
    <mergeCell ref="F31:I31"/>
    <mergeCell ref="F28:I28"/>
    <mergeCell ref="D29:E29"/>
    <mergeCell ref="F29:I29"/>
    <mergeCell ref="D30:E30"/>
    <mergeCell ref="F30:I30"/>
    <mergeCell ref="D42:E42"/>
    <mergeCell ref="D44:E44"/>
    <mergeCell ref="F39:I39"/>
    <mergeCell ref="F40:I40"/>
    <mergeCell ref="F41:I41"/>
    <mergeCell ref="F33:I33"/>
    <mergeCell ref="F35:I35"/>
    <mergeCell ref="F42:I42"/>
    <mergeCell ref="F37:I37"/>
    <mergeCell ref="F36:I36"/>
    <mergeCell ref="F34:I34"/>
    <mergeCell ref="F43:I43"/>
    <mergeCell ref="D43:E43"/>
    <mergeCell ref="D35:E35"/>
    <mergeCell ref="D36:E36"/>
    <mergeCell ref="D37:E37"/>
    <mergeCell ref="F57:I57"/>
    <mergeCell ref="D45:E45"/>
    <mergeCell ref="D46:E46"/>
    <mergeCell ref="D47:E47"/>
    <mergeCell ref="F49:I49"/>
    <mergeCell ref="F47:I47"/>
    <mergeCell ref="F45:I45"/>
    <mergeCell ref="F58:I58"/>
    <mergeCell ref="D56:E56"/>
    <mergeCell ref="D51:E51"/>
    <mergeCell ref="F56:I56"/>
    <mergeCell ref="H68:I68"/>
    <mergeCell ref="F63:I63"/>
    <mergeCell ref="D59:E59"/>
    <mergeCell ref="F59:I59"/>
    <mergeCell ref="D60:E60"/>
    <mergeCell ref="F60:I60"/>
    <mergeCell ref="D61:E61"/>
    <mergeCell ref="D65:E65"/>
    <mergeCell ref="D66:E66"/>
    <mergeCell ref="F61:I61"/>
    <mergeCell ref="D67:E67"/>
  </mergeCells>
  <phoneticPr fontId="2"/>
  <conditionalFormatting sqref="J38">
    <cfRule type="cellIs" dxfId="27" priority="1" stopIfTrue="1" operator="notEqual">
      <formula>$F$8</formula>
    </cfRule>
  </conditionalFormatting>
  <conditionalFormatting sqref="J67">
    <cfRule type="cellIs" dxfId="26" priority="2" stopIfTrue="1" operator="notEqual">
      <formula>$H$8</formula>
    </cfRule>
  </conditionalFormatting>
  <conditionalFormatting sqref="D7:D8">
    <cfRule type="cellIs" dxfId="25" priority="3" stopIfTrue="1" operator="notEqual">
      <formula>$J$68</formula>
    </cfRule>
    <cfRule type="cellIs" dxfId="24" priority="4" stopIfTrue="1" operator="lessThan">
      <formula>180</formula>
    </cfRule>
  </conditionalFormatting>
  <conditionalFormatting sqref="F8">
    <cfRule type="cellIs" dxfId="23" priority="5" stopIfTrue="1" operator="notEqual">
      <formula>$J$38</formula>
    </cfRule>
  </conditionalFormatting>
  <conditionalFormatting sqref="H8">
    <cfRule type="cellIs" dxfId="22" priority="6" stopIfTrue="1" operator="notEqual">
      <formula>$J$67</formula>
    </cfRule>
  </conditionalFormatting>
  <conditionalFormatting sqref="J68">
    <cfRule type="cellIs" dxfId="21" priority="7" stopIfTrue="1" operator="notEqual">
      <formula>$D$7</formula>
    </cfRule>
    <cfRule type="cellIs" dxfId="20" priority="8" stopIfTrue="1" operator="lessThan">
      <formula>180</formula>
    </cfRule>
  </conditionalFormatting>
  <printOptions horizontalCentered="1"/>
  <pageMargins left="0.59055118110236227" right="0.19685039370078741" top="0.59055118110236227" bottom="0.59055118110236227" header="0.39370078740157483" footer="0.31496062992125984"/>
  <pageSetup paperSize="9" scale="99" fitToHeight="2" orientation="portrait" r:id="rId1"/>
  <headerFooter alignWithMargins="0">
    <oddHeader>&amp;R&amp;10&amp;F</oddHeader>
  </headerFooter>
  <rowBreaks count="1" manualBreakCount="1">
    <brk id="38" max="9"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showZeros="0" view="pageBreakPreview" zoomScale="80" zoomScaleNormal="100" zoomScaleSheetLayoutView="80" workbookViewId="0">
      <selection activeCell="E31" sqref="E31:H31"/>
    </sheetView>
  </sheetViews>
  <sheetFormatPr defaultRowHeight="13.5"/>
  <cols>
    <col min="1" max="1" width="3.5" customWidth="1"/>
    <col min="2" max="2" width="10" style="1" customWidth="1"/>
    <col min="3" max="9" width="11.125" customWidth="1"/>
  </cols>
  <sheetData>
    <row r="1" spans="1:11" ht="30.75" customHeight="1">
      <c r="A1" s="2" t="s">
        <v>268</v>
      </c>
    </row>
    <row r="2" spans="1:11" ht="10.5" customHeight="1" thickBot="1"/>
    <row r="3" spans="1:11" ht="29.25" customHeight="1">
      <c r="B3" s="17" t="s">
        <v>56</v>
      </c>
      <c r="C3" s="74" t="s">
        <v>84</v>
      </c>
      <c r="D3" s="1115" t="str">
        <f>入力表!B53</f>
        <v>女性向け委託訓練（3か月コース）</v>
      </c>
      <c r="E3" s="1116"/>
      <c r="F3" s="1120"/>
      <c r="G3" s="1115"/>
      <c r="H3" s="1116"/>
      <c r="I3" s="1117"/>
    </row>
    <row r="4" spans="1:11" ht="29.25" customHeight="1" thickBot="1">
      <c r="B4" s="191" t="s">
        <v>17</v>
      </c>
      <c r="C4" s="1177">
        <f>入力表!C53</f>
        <v>0</v>
      </c>
      <c r="D4" s="1234"/>
      <c r="E4" s="1234"/>
      <c r="F4" s="1234"/>
      <c r="G4" s="1234"/>
      <c r="H4" s="1234"/>
      <c r="I4" s="1178"/>
    </row>
    <row r="5" spans="1:11" ht="12.75" customHeight="1" thickBot="1">
      <c r="B5" s="23"/>
      <c r="C5" s="23"/>
      <c r="D5" s="23"/>
      <c r="E5" s="23"/>
      <c r="F5" s="23"/>
      <c r="G5" s="23"/>
      <c r="H5" s="23"/>
      <c r="I5" s="23"/>
    </row>
    <row r="6" spans="1:11" ht="29.25" customHeight="1">
      <c r="B6" s="17" t="s">
        <v>439</v>
      </c>
      <c r="C6" s="554" t="s">
        <v>66</v>
      </c>
      <c r="D6" s="195" t="str">
        <f>IF(入力表!B63="○","○","－")</f>
        <v>－</v>
      </c>
      <c r="E6" s="192"/>
      <c r="F6" s="555" t="s">
        <v>67</v>
      </c>
      <c r="G6" s="195" t="str">
        <f>IF(入力表!C63="○","○","－")</f>
        <v>－</v>
      </c>
      <c r="H6" s="192"/>
      <c r="I6" s="158"/>
    </row>
    <row r="7" spans="1:11" ht="29.25" customHeight="1">
      <c r="B7" s="913" t="s">
        <v>471</v>
      </c>
      <c r="C7" s="556" t="s">
        <v>492</v>
      </c>
      <c r="D7" s="23">
        <f>入力表!E63</f>
        <v>0</v>
      </c>
      <c r="E7" s="23" t="s">
        <v>20</v>
      </c>
      <c r="F7" s="649" t="s">
        <v>490</v>
      </c>
      <c r="G7" s="1223">
        <f>入力表!D63</f>
        <v>0</v>
      </c>
      <c r="H7" s="1224"/>
      <c r="I7" s="568" t="s">
        <v>472</v>
      </c>
    </row>
    <row r="8" spans="1:11" ht="29.25" customHeight="1">
      <c r="B8" s="1208"/>
      <c r="C8" s="1225" t="s">
        <v>498</v>
      </c>
      <c r="D8" s="1226"/>
      <c r="E8" s="1236">
        <f>入力表!F63</f>
        <v>0</v>
      </c>
      <c r="F8" s="1226"/>
      <c r="G8" s="194" t="s">
        <v>476</v>
      </c>
      <c r="H8" s="1237">
        <f>入力表!H63</f>
        <v>0</v>
      </c>
      <c r="I8" s="1238"/>
    </row>
    <row r="9" spans="1:11" ht="30" customHeight="1" thickBot="1">
      <c r="B9" s="198" t="s">
        <v>30</v>
      </c>
      <c r="C9" s="557" t="s">
        <v>125</v>
      </c>
      <c r="D9" s="176" t="str">
        <f>IF(入力表!I63="○","○","－")</f>
        <v>－</v>
      </c>
      <c r="E9" s="558" t="s">
        <v>100</v>
      </c>
      <c r="F9" s="176" t="str">
        <f>IF(入力表!J63="○","○","－")</f>
        <v>－</v>
      </c>
      <c r="G9" s="559" t="s">
        <v>175</v>
      </c>
      <c r="H9" s="114" t="str">
        <f>IF(入力表!K63="○","○","－")</f>
        <v>－</v>
      </c>
      <c r="I9" s="164"/>
    </row>
    <row r="10" spans="1:11" ht="42" customHeight="1" thickTop="1" thickBot="1">
      <c r="B10" s="93" t="s">
        <v>270</v>
      </c>
      <c r="C10" s="674">
        <f>入力表!L63</f>
        <v>0</v>
      </c>
      <c r="D10" s="1218" t="s">
        <v>467</v>
      </c>
      <c r="E10" s="1219"/>
      <c r="F10" s="1219"/>
      <c r="G10" s="1219"/>
      <c r="H10" s="1219"/>
      <c r="I10" s="1220"/>
    </row>
    <row r="11" spans="1:11" ht="29.25" customHeight="1" thickTop="1" thickBot="1">
      <c r="B11" s="59" t="s">
        <v>155</v>
      </c>
      <c r="C11" s="718" t="s">
        <v>111</v>
      </c>
      <c r="D11" s="229">
        <f>入力表!M63</f>
        <v>0</v>
      </c>
      <c r="E11" s="717" t="s">
        <v>109</v>
      </c>
      <c r="F11" s="650">
        <f>入力表!N63</f>
        <v>0</v>
      </c>
      <c r="G11" s="717" t="s">
        <v>38</v>
      </c>
      <c r="H11" s="1221">
        <f>入力表!O63</f>
        <v>0</v>
      </c>
      <c r="I11" s="1222"/>
    </row>
    <row r="12" spans="1:11" ht="72" customHeight="1" thickTop="1" thickBot="1">
      <c r="B12" s="367" t="s">
        <v>368</v>
      </c>
      <c r="C12" s="1209"/>
      <c r="D12" s="1210"/>
      <c r="E12" s="1210"/>
      <c r="F12" s="1210"/>
      <c r="G12" s="1210"/>
      <c r="H12" s="1210"/>
      <c r="I12" s="1211"/>
    </row>
    <row r="13" spans="1:11" ht="17.25" customHeight="1">
      <c r="B13" s="196" t="s">
        <v>369</v>
      </c>
      <c r="C13" s="23"/>
      <c r="D13" s="23"/>
      <c r="E13" s="23"/>
      <c r="F13" s="23"/>
      <c r="G13" s="23"/>
      <c r="H13" s="23"/>
      <c r="I13" s="23"/>
    </row>
    <row r="14" spans="1:11" ht="6" customHeight="1">
      <c r="B14" s="197"/>
      <c r="C14" s="23"/>
      <c r="D14" s="23"/>
      <c r="E14" s="23"/>
      <c r="F14" s="23"/>
      <c r="G14" s="23"/>
      <c r="H14" s="23"/>
      <c r="I14" s="23"/>
    </row>
    <row r="15" spans="1:11" ht="27" customHeight="1" thickBot="1">
      <c r="B15" s="70" t="s">
        <v>243</v>
      </c>
      <c r="C15" s="20"/>
      <c r="E15" s="163" t="s">
        <v>399</v>
      </c>
      <c r="F15" s="20"/>
      <c r="G15" s="7"/>
      <c r="H15" s="7"/>
      <c r="I15" s="7"/>
      <c r="J15" s="8"/>
      <c r="K15" s="8"/>
    </row>
    <row r="16" spans="1:11" ht="33.75" customHeight="1">
      <c r="B16" s="73" t="s">
        <v>188</v>
      </c>
      <c r="C16" s="25"/>
      <c r="D16" s="246">
        <f>入力表!G13</f>
        <v>0</v>
      </c>
      <c r="E16" s="193" t="s">
        <v>72</v>
      </c>
      <c r="F16" s="11"/>
      <c r="G16" s="25"/>
      <c r="H16" s="19"/>
      <c r="I16" s="26"/>
    </row>
    <row r="17" spans="2:9" ht="30" customHeight="1" thickBot="1">
      <c r="B17" s="318"/>
      <c r="C17" s="779" t="s">
        <v>156</v>
      </c>
      <c r="D17" s="1174"/>
      <c r="E17" s="1173" t="s">
        <v>157</v>
      </c>
      <c r="F17" s="1216"/>
      <c r="G17" s="1216"/>
      <c r="H17" s="1217"/>
      <c r="I17" s="4" t="s">
        <v>19</v>
      </c>
    </row>
    <row r="18" spans="2:9" s="245" customFormat="1" ht="18" customHeight="1" thickTop="1">
      <c r="B18" s="250"/>
      <c r="C18" s="1171"/>
      <c r="D18" s="1193"/>
      <c r="E18" s="1164"/>
      <c r="F18" s="1235"/>
      <c r="G18" s="1235"/>
      <c r="H18" s="1193"/>
      <c r="I18" s="247"/>
    </row>
    <row r="19" spans="2:9" s="245" customFormat="1" ht="18" customHeight="1">
      <c r="B19" s="250"/>
      <c r="C19" s="1213"/>
      <c r="D19" s="1156"/>
      <c r="E19" s="1214"/>
      <c r="F19" s="1212"/>
      <c r="G19" s="1212"/>
      <c r="H19" s="1156"/>
      <c r="I19" s="248"/>
    </row>
    <row r="20" spans="2:9" s="245" customFormat="1" ht="18" customHeight="1">
      <c r="B20" s="250" t="s">
        <v>313</v>
      </c>
      <c r="C20" s="1215"/>
      <c r="D20" s="1156"/>
      <c r="E20" s="1154"/>
      <c r="F20" s="1212"/>
      <c r="G20" s="1212"/>
      <c r="H20" s="1156"/>
      <c r="I20" s="248"/>
    </row>
    <row r="21" spans="2:9" s="245" customFormat="1" ht="18" customHeight="1">
      <c r="B21" s="250" t="s">
        <v>314</v>
      </c>
      <c r="C21" s="1213"/>
      <c r="D21" s="1156"/>
      <c r="E21" s="1214"/>
      <c r="F21" s="1212"/>
      <c r="G21" s="1212"/>
      <c r="H21" s="1156"/>
      <c r="I21" s="248"/>
    </row>
    <row r="22" spans="2:9" s="245" customFormat="1" ht="18" customHeight="1">
      <c r="B22" s="250" t="s">
        <v>315</v>
      </c>
      <c r="C22" s="1215"/>
      <c r="D22" s="1156"/>
      <c r="E22" s="1154"/>
      <c r="F22" s="1212"/>
      <c r="G22" s="1212"/>
      <c r="H22" s="1156"/>
      <c r="I22" s="248"/>
    </row>
    <row r="23" spans="2:9" s="245" customFormat="1" ht="18" customHeight="1">
      <c r="B23" s="250" t="s">
        <v>316</v>
      </c>
      <c r="C23" s="1215"/>
      <c r="D23" s="1156"/>
      <c r="E23" s="1154"/>
      <c r="F23" s="1212"/>
      <c r="G23" s="1212"/>
      <c r="H23" s="1156"/>
      <c r="I23" s="248"/>
    </row>
    <row r="24" spans="2:9" s="245" customFormat="1" ht="18" customHeight="1">
      <c r="B24" s="250" t="s">
        <v>317</v>
      </c>
      <c r="C24" s="1215"/>
      <c r="D24" s="1156"/>
      <c r="E24" s="1154"/>
      <c r="F24" s="1212"/>
      <c r="G24" s="1212"/>
      <c r="H24" s="1156"/>
      <c r="I24" s="248"/>
    </row>
    <row r="25" spans="2:9" s="245" customFormat="1" ht="18" customHeight="1">
      <c r="B25" s="250" t="s">
        <v>318</v>
      </c>
      <c r="C25" s="1215"/>
      <c r="D25" s="1156"/>
      <c r="E25" s="1154"/>
      <c r="F25" s="1212"/>
      <c r="G25" s="1212"/>
      <c r="H25" s="1156"/>
      <c r="I25" s="248"/>
    </row>
    <row r="26" spans="2:9" s="245" customFormat="1" ht="18" customHeight="1">
      <c r="B26" s="250" t="s">
        <v>319</v>
      </c>
      <c r="C26" s="1215"/>
      <c r="D26" s="1156"/>
      <c r="E26" s="1154"/>
      <c r="F26" s="1212"/>
      <c r="G26" s="1212"/>
      <c r="H26" s="1156"/>
      <c r="I26" s="248"/>
    </row>
    <row r="27" spans="2:9" s="245" customFormat="1" ht="18" customHeight="1">
      <c r="B27" s="250" t="s">
        <v>320</v>
      </c>
      <c r="C27" s="1215"/>
      <c r="D27" s="1156"/>
      <c r="E27" s="1154"/>
      <c r="F27" s="1212"/>
      <c r="G27" s="1212"/>
      <c r="H27" s="1156"/>
      <c r="I27" s="248"/>
    </row>
    <row r="28" spans="2:9" s="245" customFormat="1" ht="18" customHeight="1">
      <c r="B28" s="250" t="s">
        <v>321</v>
      </c>
      <c r="C28" s="1227" t="s">
        <v>541</v>
      </c>
      <c r="D28" s="1228"/>
      <c r="E28" s="1250" t="s">
        <v>542</v>
      </c>
      <c r="F28" s="1251"/>
      <c r="G28" s="1251"/>
      <c r="H28" s="1252"/>
      <c r="I28" s="248"/>
    </row>
    <row r="29" spans="2:9" s="245" customFormat="1" ht="18" customHeight="1">
      <c r="B29" s="250" t="s">
        <v>322</v>
      </c>
      <c r="C29" s="1249"/>
      <c r="D29" s="1228"/>
      <c r="E29" s="1253" t="s">
        <v>543</v>
      </c>
      <c r="F29" s="1254"/>
      <c r="G29" s="1254"/>
      <c r="H29" s="1255"/>
      <c r="I29" s="248"/>
    </row>
    <row r="30" spans="2:9" s="245" customFormat="1" ht="18" customHeight="1">
      <c r="B30" s="250"/>
      <c r="C30" s="1249"/>
      <c r="D30" s="1228"/>
      <c r="E30" s="1229" t="s">
        <v>408</v>
      </c>
      <c r="F30" s="1230"/>
      <c r="G30" s="1230"/>
      <c r="H30" s="1231"/>
      <c r="I30" s="248"/>
    </row>
    <row r="31" spans="2:9" s="245" customFormat="1" ht="18" customHeight="1">
      <c r="B31" s="250"/>
      <c r="C31" s="1244"/>
      <c r="D31" s="1245"/>
      <c r="E31" s="1246" t="s">
        <v>409</v>
      </c>
      <c r="F31" s="1247"/>
      <c r="G31" s="1247"/>
      <c r="H31" s="1248"/>
      <c r="I31" s="248"/>
    </row>
    <row r="32" spans="2:9" s="245" customFormat="1" ht="18" customHeight="1" thickBot="1">
      <c r="B32" s="250"/>
      <c r="C32" s="1157"/>
      <c r="D32" s="1242"/>
      <c r="E32" s="1169"/>
      <c r="F32" s="1243"/>
      <c r="G32" s="1243"/>
      <c r="H32" s="1242"/>
      <c r="I32" s="249"/>
    </row>
    <row r="33" spans="2:9" ht="30" customHeight="1" thickTop="1" thickBot="1">
      <c r="B33" s="319"/>
      <c r="C33" s="27"/>
      <c r="D33" s="27"/>
      <c r="E33" s="27"/>
      <c r="F33" s="27"/>
      <c r="G33" s="1232" t="s">
        <v>311</v>
      </c>
      <c r="H33" s="1233"/>
      <c r="I33" s="251">
        <f>SUM(I18:I32)</f>
        <v>0</v>
      </c>
    </row>
    <row r="34" spans="2:9" ht="9" customHeight="1"/>
    <row r="35" spans="2:9">
      <c r="B35" s="232" t="str">
        <f>IF(I33=D16,"","＜ERROR＞就職支援時間数が一致していません！")</f>
        <v/>
      </c>
    </row>
    <row r="36" spans="2:9" ht="14.25" thickBot="1">
      <c r="B36" s="438" t="s">
        <v>383</v>
      </c>
      <c r="C36" s="3"/>
      <c r="E36" s="439"/>
      <c r="F36" s="3"/>
      <c r="G36" s="6"/>
      <c r="H36" s="6"/>
      <c r="I36" s="6"/>
    </row>
    <row r="37" spans="2:9" ht="144" customHeight="1" thickTop="1" thickBot="1">
      <c r="B37" s="1239"/>
      <c r="C37" s="1240"/>
      <c r="D37" s="1240"/>
      <c r="E37" s="1240"/>
      <c r="F37" s="1240"/>
      <c r="G37" s="1240"/>
      <c r="H37" s="1240"/>
      <c r="I37" s="1241"/>
    </row>
    <row r="38" spans="2:9" ht="14.25" thickTop="1"/>
    <row r="39" spans="2:9" ht="14.25" thickBot="1">
      <c r="B39" s="438" t="s">
        <v>534</v>
      </c>
      <c r="C39" s="3"/>
      <c r="E39" s="439"/>
      <c r="F39" s="3"/>
      <c r="G39" s="6"/>
      <c r="H39" s="6"/>
      <c r="I39" s="6"/>
    </row>
    <row r="40" spans="2:9" ht="144" customHeight="1" thickTop="1" thickBot="1">
      <c r="B40" s="1239"/>
      <c r="C40" s="1240"/>
      <c r="D40" s="1240"/>
      <c r="E40" s="1240"/>
      <c r="F40" s="1240"/>
      <c r="G40" s="1240"/>
      <c r="H40" s="1240"/>
      <c r="I40" s="1241"/>
    </row>
    <row r="41" spans="2:9" ht="14.25" thickTop="1"/>
    <row r="44" spans="2:9" ht="11.25" customHeight="1"/>
  </sheetData>
  <sheetProtection formatCells="0" formatColumns="0" formatRows="0" insertRows="0" deleteRows="0"/>
  <mergeCells count="46">
    <mergeCell ref="G3:I3"/>
    <mergeCell ref="B40:I40"/>
    <mergeCell ref="C32:D32"/>
    <mergeCell ref="E32:H32"/>
    <mergeCell ref="C31:D31"/>
    <mergeCell ref="E31:H31"/>
    <mergeCell ref="C30:D30"/>
    <mergeCell ref="E24:H24"/>
    <mergeCell ref="E28:H28"/>
    <mergeCell ref="C29:D29"/>
    <mergeCell ref="C26:D26"/>
    <mergeCell ref="E27:H27"/>
    <mergeCell ref="C24:D24"/>
    <mergeCell ref="E29:H29"/>
    <mergeCell ref="B37:I37"/>
    <mergeCell ref="D3:F3"/>
    <mergeCell ref="C4:I4"/>
    <mergeCell ref="C18:D18"/>
    <mergeCell ref="E18:H18"/>
    <mergeCell ref="C25:D25"/>
    <mergeCell ref="E25:H25"/>
    <mergeCell ref="C20:D20"/>
    <mergeCell ref="E20:H20"/>
    <mergeCell ref="E8:F8"/>
    <mergeCell ref="H8:I8"/>
    <mergeCell ref="E26:H26"/>
    <mergeCell ref="C28:D28"/>
    <mergeCell ref="E30:H30"/>
    <mergeCell ref="C27:D27"/>
    <mergeCell ref="G33:H33"/>
    <mergeCell ref="B7:B8"/>
    <mergeCell ref="C12:I12"/>
    <mergeCell ref="E23:H23"/>
    <mergeCell ref="C21:D21"/>
    <mergeCell ref="E21:H21"/>
    <mergeCell ref="C22:D22"/>
    <mergeCell ref="E22:H22"/>
    <mergeCell ref="E17:H17"/>
    <mergeCell ref="C19:D19"/>
    <mergeCell ref="E19:H19"/>
    <mergeCell ref="C17:D17"/>
    <mergeCell ref="C23:D23"/>
    <mergeCell ref="D10:I10"/>
    <mergeCell ref="H11:I11"/>
    <mergeCell ref="G7:H7"/>
    <mergeCell ref="C8:D8"/>
  </mergeCells>
  <phoneticPr fontId="2"/>
  <conditionalFormatting sqref="I33">
    <cfRule type="cellIs" dxfId="19" priority="1" stopIfTrue="1" operator="notBetween">
      <formula>12</formula>
      <formula>24</formula>
    </cfRule>
  </conditionalFormatting>
  <conditionalFormatting sqref="D16">
    <cfRule type="cellIs" dxfId="18" priority="2" stopIfTrue="1" operator="notBetween">
      <formula>12</formula>
      <formula>24</formula>
    </cfRule>
    <cfRule type="cellIs" dxfId="17" priority="3" stopIfTrue="1" operator="notEqual">
      <formula>$I$33</formula>
    </cfRule>
  </conditionalFormatting>
  <printOptions horizontalCentered="1"/>
  <pageMargins left="0.59055118110236227" right="0.19685039370078741" top="0.59055118110236227" bottom="0.59055118110236227" header="0.39370078740157483" footer="0.31496062992125984"/>
  <pageSetup paperSize="9" orientation="portrait" r:id="rId1"/>
  <headerFooter alignWithMargins="0">
    <oddHeader>&amp;R&amp;10&amp;F</oddHeader>
  </headerFooter>
  <rowBreaks count="1" manualBreakCount="1">
    <brk id="34" max="8"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5"/>
  <sheetViews>
    <sheetView showZeros="0" view="pageBreakPreview" zoomScaleNormal="100" zoomScaleSheetLayoutView="100" workbookViewId="0"/>
  </sheetViews>
  <sheetFormatPr defaultRowHeight="13.5"/>
  <cols>
    <col min="1" max="1" width="5.25" customWidth="1"/>
    <col min="2" max="2" width="15.625" customWidth="1"/>
    <col min="3" max="3" width="5.625" customWidth="1"/>
    <col min="4" max="6" width="4.625" customWidth="1"/>
    <col min="7" max="7" width="26.625" customWidth="1"/>
    <col min="8" max="9" width="6.5" customWidth="1"/>
    <col min="10" max="10" width="8.625" customWidth="1"/>
    <col min="11" max="12" width="4.625" customWidth="1"/>
    <col min="13" max="13" width="8.625" customWidth="1"/>
    <col min="14" max="14" width="26.5" customWidth="1"/>
    <col min="15" max="16" width="5.125" customWidth="1"/>
  </cols>
  <sheetData>
    <row r="1" spans="1:18" ht="28.5" customHeight="1">
      <c r="A1" s="64" t="s">
        <v>272</v>
      </c>
      <c r="C1" s="64"/>
      <c r="D1" s="64"/>
      <c r="E1" s="64"/>
      <c r="F1" s="64"/>
      <c r="G1" s="64"/>
      <c r="H1" s="64"/>
      <c r="I1" s="64"/>
      <c r="J1" s="64"/>
      <c r="K1" s="64"/>
      <c r="L1" s="64"/>
      <c r="M1" s="64"/>
      <c r="N1" s="64"/>
      <c r="O1" s="64"/>
      <c r="P1" s="64"/>
    </row>
    <row r="2" spans="1:18" ht="9" customHeight="1">
      <c r="B2" s="64"/>
      <c r="C2" s="64"/>
      <c r="D2" s="64"/>
      <c r="E2" s="64"/>
      <c r="F2" s="64"/>
      <c r="G2" s="64"/>
      <c r="H2" s="64"/>
      <c r="I2" s="64"/>
      <c r="J2" s="64"/>
      <c r="K2" s="64"/>
      <c r="L2" s="64"/>
      <c r="M2" s="64"/>
      <c r="N2" s="64"/>
      <c r="O2" s="64"/>
      <c r="P2" s="64"/>
      <c r="Q2" s="64"/>
      <c r="R2" s="64"/>
    </row>
    <row r="3" spans="1:18" ht="18" customHeight="1">
      <c r="B3" s="595" t="s">
        <v>191</v>
      </c>
      <c r="C3" s="1261">
        <f>入力表!E63</f>
        <v>0</v>
      </c>
      <c r="D3" s="1261"/>
      <c r="E3" s="148" t="s">
        <v>20</v>
      </c>
      <c r="G3" s="21"/>
      <c r="H3" s="21"/>
      <c r="I3" s="21"/>
      <c r="J3" s="513"/>
      <c r="K3" s="21"/>
      <c r="L3" s="21"/>
      <c r="M3" s="9" t="s">
        <v>275</v>
      </c>
      <c r="N3" s="1257">
        <f>入力表!C53</f>
        <v>0</v>
      </c>
      <c r="O3" s="1257"/>
      <c r="P3" s="1257"/>
      <c r="Q3" s="21"/>
      <c r="R3" s="21"/>
    </row>
    <row r="4" spans="1:18" ht="18" customHeight="1">
      <c r="G4" s="1"/>
      <c r="M4" s="9" t="s">
        <v>31</v>
      </c>
      <c r="N4" s="1258">
        <f>入力表!G7</f>
        <v>0</v>
      </c>
      <c r="O4" s="1258"/>
      <c r="P4" s="1258"/>
    </row>
    <row r="5" spans="1:18" ht="9" customHeight="1">
      <c r="G5" s="1"/>
      <c r="M5" s="9"/>
      <c r="N5" s="10"/>
      <c r="O5" s="10"/>
      <c r="P5" s="10"/>
    </row>
    <row r="6" spans="1:18" ht="16.5" customHeight="1" thickBot="1">
      <c r="B6" s="202" t="s">
        <v>274</v>
      </c>
    </row>
    <row r="7" spans="1:18" s="1" customFormat="1" ht="27" customHeight="1" thickTop="1">
      <c r="A7" s="1132" t="s">
        <v>478</v>
      </c>
      <c r="B7" s="1147" t="s">
        <v>49</v>
      </c>
      <c r="C7" s="1137" t="s">
        <v>287</v>
      </c>
      <c r="D7" s="1135" t="s">
        <v>327</v>
      </c>
      <c r="E7" s="1256"/>
      <c r="F7" s="1136"/>
      <c r="G7" s="1149" t="s">
        <v>51</v>
      </c>
      <c r="H7" s="1259" t="s">
        <v>163</v>
      </c>
      <c r="I7" s="968"/>
      <c r="J7" s="594" t="s">
        <v>473</v>
      </c>
      <c r="K7" s="1256" t="s">
        <v>148</v>
      </c>
      <c r="L7" s="1256"/>
      <c r="M7" s="1256"/>
      <c r="N7" s="1260" t="s">
        <v>271</v>
      </c>
      <c r="O7" s="1135" t="s">
        <v>27</v>
      </c>
      <c r="P7" s="1141"/>
    </row>
    <row r="8" spans="1:18" s="1" customFormat="1" ht="40.5" customHeight="1" thickBot="1">
      <c r="A8" s="1133"/>
      <c r="B8" s="1148"/>
      <c r="C8" s="1138"/>
      <c r="D8" s="220" t="s">
        <v>159</v>
      </c>
      <c r="E8" s="221" t="s">
        <v>160</v>
      </c>
      <c r="F8" s="222" t="s">
        <v>161</v>
      </c>
      <c r="G8" s="1138"/>
      <c r="H8" s="217" t="s">
        <v>494</v>
      </c>
      <c r="I8" s="215" t="s">
        <v>301</v>
      </c>
      <c r="J8" s="567" t="s">
        <v>493</v>
      </c>
      <c r="K8" s="1262" t="s">
        <v>496</v>
      </c>
      <c r="L8" s="1263"/>
      <c r="M8" s="205" t="s">
        <v>38</v>
      </c>
      <c r="N8" s="1140"/>
      <c r="O8" s="226" t="s">
        <v>10</v>
      </c>
      <c r="P8" s="218" t="s">
        <v>38</v>
      </c>
    </row>
    <row r="9" spans="1:18" s="1" customFormat="1" ht="23.25" thickTop="1">
      <c r="A9" s="211"/>
      <c r="B9" s="519" t="s">
        <v>407</v>
      </c>
      <c r="C9" s="514">
        <v>40</v>
      </c>
      <c r="D9" s="515" t="s">
        <v>384</v>
      </c>
      <c r="E9" s="516"/>
      <c r="F9" s="517"/>
      <c r="G9" s="514" t="s">
        <v>158</v>
      </c>
      <c r="H9" s="518" t="s">
        <v>151</v>
      </c>
      <c r="I9" s="563" t="s">
        <v>152</v>
      </c>
      <c r="J9" s="564" t="s">
        <v>474</v>
      </c>
      <c r="K9" s="1266" t="s">
        <v>149</v>
      </c>
      <c r="L9" s="1267"/>
      <c r="M9" s="519"/>
      <c r="N9" s="725" t="s">
        <v>518</v>
      </c>
      <c r="O9" s="520" t="s">
        <v>386</v>
      </c>
      <c r="P9" s="521"/>
      <c r="Q9" s="440"/>
    </row>
    <row r="10" spans="1:18" s="1" customFormat="1" ht="27">
      <c r="A10" s="569"/>
      <c r="B10" s="525" t="s">
        <v>387</v>
      </c>
      <c r="C10" s="522">
        <v>56</v>
      </c>
      <c r="D10" s="523"/>
      <c r="E10" s="524"/>
      <c r="F10" s="525" t="s">
        <v>388</v>
      </c>
      <c r="G10" s="522" t="s">
        <v>389</v>
      </c>
      <c r="H10" s="526" t="s">
        <v>390</v>
      </c>
      <c r="I10" s="560" t="s">
        <v>391</v>
      </c>
      <c r="J10" s="565" t="s">
        <v>475</v>
      </c>
      <c r="K10" s="1268" t="s">
        <v>474</v>
      </c>
      <c r="L10" s="1269"/>
      <c r="M10" s="528"/>
      <c r="N10" s="721" t="s">
        <v>519</v>
      </c>
      <c r="O10" s="529"/>
      <c r="P10" s="530" t="s">
        <v>392</v>
      </c>
      <c r="Q10" s="440"/>
    </row>
    <row r="11" spans="1:18" s="1" customFormat="1" ht="26.25" customHeight="1">
      <c r="A11" s="569"/>
      <c r="B11" s="525" t="s">
        <v>400</v>
      </c>
      <c r="C11" s="522">
        <v>28</v>
      </c>
      <c r="D11" s="523" t="s">
        <v>149</v>
      </c>
      <c r="E11" s="524"/>
      <c r="F11" s="525"/>
      <c r="G11" s="522" t="s">
        <v>389</v>
      </c>
      <c r="H11" s="526" t="s">
        <v>395</v>
      </c>
      <c r="I11" s="560" t="s">
        <v>395</v>
      </c>
      <c r="J11" s="565" t="s">
        <v>517</v>
      </c>
      <c r="K11" s="1268"/>
      <c r="L11" s="1269"/>
      <c r="M11" s="528" t="s">
        <v>516</v>
      </c>
      <c r="N11" s="726" t="s">
        <v>520</v>
      </c>
      <c r="O11" s="529" t="s">
        <v>401</v>
      </c>
      <c r="P11" s="530"/>
      <c r="Q11" s="440"/>
    </row>
    <row r="12" spans="1:18" s="1" customFormat="1" ht="26.25" customHeight="1" thickBot="1">
      <c r="A12" s="571"/>
      <c r="B12" s="534" t="s">
        <v>393</v>
      </c>
      <c r="C12" s="531">
        <v>38</v>
      </c>
      <c r="D12" s="532" t="s">
        <v>149</v>
      </c>
      <c r="E12" s="533"/>
      <c r="F12" s="534"/>
      <c r="G12" s="531" t="s">
        <v>394</v>
      </c>
      <c r="H12" s="535" t="s">
        <v>395</v>
      </c>
      <c r="I12" s="561" t="s">
        <v>396</v>
      </c>
      <c r="J12" s="566"/>
      <c r="K12" s="1270"/>
      <c r="L12" s="1271"/>
      <c r="M12" s="536" t="s">
        <v>385</v>
      </c>
      <c r="N12" s="727" t="s">
        <v>397</v>
      </c>
      <c r="O12" s="537" t="s">
        <v>398</v>
      </c>
      <c r="P12" s="538"/>
      <c r="Q12" s="440"/>
    </row>
    <row r="13" spans="1:18" s="245" customFormat="1" ht="33.75" customHeight="1" thickTop="1">
      <c r="A13" s="592">
        <v>1</v>
      </c>
      <c r="B13" s="662"/>
      <c r="C13" s="236"/>
      <c r="D13" s="667"/>
      <c r="E13" s="675"/>
      <c r="F13" s="362"/>
      <c r="G13" s="237"/>
      <c r="H13" s="361"/>
      <c r="I13" s="362"/>
      <c r="J13" s="562"/>
      <c r="K13" s="1272"/>
      <c r="L13" s="1273"/>
      <c r="M13" s="362"/>
      <c r="N13" s="237"/>
      <c r="O13" s="361"/>
      <c r="P13" s="677"/>
    </row>
    <row r="14" spans="1:18" s="245" customFormat="1" ht="33.75" customHeight="1">
      <c r="A14" s="586">
        <v>2</v>
      </c>
      <c r="B14" s="663"/>
      <c r="C14" s="238"/>
      <c r="D14" s="665"/>
      <c r="E14" s="271"/>
      <c r="F14" s="268"/>
      <c r="G14" s="239"/>
      <c r="H14" s="240"/>
      <c r="I14" s="238"/>
      <c r="J14" s="270"/>
      <c r="K14" s="1274"/>
      <c r="L14" s="1275"/>
      <c r="M14" s="268"/>
      <c r="N14" s="239"/>
      <c r="O14" s="267"/>
      <c r="P14" s="272"/>
    </row>
    <row r="15" spans="1:18" s="245" customFormat="1" ht="33.75" customHeight="1">
      <c r="A15" s="586">
        <v>3</v>
      </c>
      <c r="B15" s="663"/>
      <c r="C15" s="238"/>
      <c r="D15" s="665"/>
      <c r="E15" s="271"/>
      <c r="F15" s="268"/>
      <c r="G15" s="239"/>
      <c r="H15" s="240"/>
      <c r="I15" s="238"/>
      <c r="J15" s="270"/>
      <c r="K15" s="1274"/>
      <c r="L15" s="1275"/>
      <c r="M15" s="268"/>
      <c r="N15" s="239"/>
      <c r="O15" s="267"/>
      <c r="P15" s="272"/>
    </row>
    <row r="16" spans="1:18" s="245" customFormat="1" ht="33.75" customHeight="1">
      <c r="A16" s="586">
        <v>4</v>
      </c>
      <c r="B16" s="663"/>
      <c r="C16" s="238"/>
      <c r="D16" s="665"/>
      <c r="E16" s="271"/>
      <c r="F16" s="268"/>
      <c r="G16" s="239"/>
      <c r="H16" s="240"/>
      <c r="I16" s="238"/>
      <c r="J16" s="270"/>
      <c r="K16" s="1274"/>
      <c r="L16" s="1275"/>
      <c r="M16" s="268"/>
      <c r="N16" s="239"/>
      <c r="O16" s="267"/>
      <c r="P16" s="272"/>
    </row>
    <row r="17" spans="1:16" s="245" customFormat="1" ht="33.75" customHeight="1">
      <c r="A17" s="586">
        <v>5</v>
      </c>
      <c r="B17" s="268"/>
      <c r="C17" s="238"/>
      <c r="D17" s="665"/>
      <c r="E17" s="271"/>
      <c r="F17" s="268"/>
      <c r="G17" s="239"/>
      <c r="H17" s="240"/>
      <c r="I17" s="238"/>
      <c r="J17" s="270"/>
      <c r="K17" s="1274"/>
      <c r="L17" s="1275"/>
      <c r="M17" s="268"/>
      <c r="N17" s="239"/>
      <c r="O17" s="267"/>
      <c r="P17" s="272"/>
    </row>
    <row r="18" spans="1:16" s="245" customFormat="1" ht="33.75" customHeight="1">
      <c r="A18" s="586">
        <v>6</v>
      </c>
      <c r="B18" s="268"/>
      <c r="C18" s="238"/>
      <c r="D18" s="665"/>
      <c r="E18" s="271"/>
      <c r="F18" s="268"/>
      <c r="G18" s="239"/>
      <c r="H18" s="240"/>
      <c r="I18" s="238"/>
      <c r="J18" s="270"/>
      <c r="K18" s="1274"/>
      <c r="L18" s="1275"/>
      <c r="M18" s="268"/>
      <c r="N18" s="239"/>
      <c r="O18" s="267"/>
      <c r="P18" s="272"/>
    </row>
    <row r="19" spans="1:16" s="245" customFormat="1" ht="33.75" customHeight="1">
      <c r="A19" s="586">
        <v>7</v>
      </c>
      <c r="B19" s="268"/>
      <c r="C19" s="238"/>
      <c r="D19" s="665"/>
      <c r="E19" s="271"/>
      <c r="F19" s="268"/>
      <c r="G19" s="239"/>
      <c r="H19" s="240"/>
      <c r="I19" s="238"/>
      <c r="J19" s="270"/>
      <c r="K19" s="1274"/>
      <c r="L19" s="1275"/>
      <c r="M19" s="268"/>
      <c r="N19" s="239"/>
      <c r="O19" s="267"/>
      <c r="P19" s="272"/>
    </row>
    <row r="20" spans="1:16" s="245" customFormat="1" ht="33.75" customHeight="1">
      <c r="A20" s="586">
        <v>8</v>
      </c>
      <c r="B20" s="268"/>
      <c r="C20" s="238"/>
      <c r="D20" s="665"/>
      <c r="E20" s="271"/>
      <c r="F20" s="268"/>
      <c r="G20" s="239"/>
      <c r="H20" s="240"/>
      <c r="I20" s="238"/>
      <c r="J20" s="270"/>
      <c r="K20" s="1274"/>
      <c r="L20" s="1275"/>
      <c r="M20" s="268"/>
      <c r="N20" s="239"/>
      <c r="O20" s="267"/>
      <c r="P20" s="272"/>
    </row>
    <row r="21" spans="1:16" s="245" customFormat="1" ht="33.75" customHeight="1">
      <c r="A21" s="586">
        <v>9</v>
      </c>
      <c r="B21" s="664"/>
      <c r="C21" s="643"/>
      <c r="D21" s="647"/>
      <c r="E21" s="676"/>
      <c r="F21" s="664"/>
      <c r="G21" s="644"/>
      <c r="H21" s="645"/>
      <c r="I21" s="643"/>
      <c r="J21" s="646"/>
      <c r="K21" s="647"/>
      <c r="L21" s="648"/>
      <c r="M21" s="664"/>
      <c r="N21" s="644"/>
      <c r="O21" s="678"/>
      <c r="P21" s="679"/>
    </row>
    <row r="22" spans="1:16" s="245" customFormat="1" ht="33.75" customHeight="1" thickBot="1">
      <c r="A22" s="593">
        <v>10</v>
      </c>
      <c r="B22" s="274"/>
      <c r="C22" s="241"/>
      <c r="D22" s="666"/>
      <c r="E22" s="277"/>
      <c r="F22" s="274"/>
      <c r="G22" s="242"/>
      <c r="H22" s="243"/>
      <c r="I22" s="241"/>
      <c r="J22" s="276"/>
      <c r="K22" s="1276"/>
      <c r="L22" s="1277"/>
      <c r="M22" s="274"/>
      <c r="N22" s="242"/>
      <c r="O22" s="273"/>
      <c r="P22" s="278"/>
    </row>
    <row r="23" spans="1:16" s="28" customFormat="1" ht="24.75" customHeight="1" thickTop="1" thickBot="1">
      <c r="A23" s="572"/>
      <c r="B23" s="570" t="s">
        <v>477</v>
      </c>
      <c r="C23" s="235">
        <f>COUNTIF(B13:B22,"*")</f>
        <v>0</v>
      </c>
      <c r="D23" s="209" t="s">
        <v>20</v>
      </c>
      <c r="E23" s="209"/>
      <c r="F23" s="209"/>
      <c r="G23" s="210"/>
      <c r="H23" s="1264" t="s">
        <v>490</v>
      </c>
      <c r="I23" s="1265"/>
      <c r="J23" s="581">
        <f>COUNTIF(J13:J22,"○")+COUNTIF(J13:J22,"△")</f>
        <v>0</v>
      </c>
      <c r="K23" s="580" t="s">
        <v>491</v>
      </c>
      <c r="L23" s="210"/>
      <c r="M23" s="210"/>
      <c r="N23" s="209"/>
      <c r="O23" s="209"/>
      <c r="P23" s="219"/>
    </row>
    <row r="24" spans="1:16" ht="9" customHeight="1" thickTop="1">
      <c r="B24" s="199"/>
      <c r="D24" s="200"/>
      <c r="E24" s="200"/>
      <c r="F24" s="200"/>
      <c r="G24" s="200"/>
    </row>
    <row r="25" spans="1:16">
      <c r="C25" s="232" t="str">
        <f>IF(C23=C3,"","＜ERROR＞就職担当者数が一致していません！")</f>
        <v/>
      </c>
    </row>
  </sheetData>
  <sheetProtection formatCells="0" formatColumns="0" formatRows="0" insertRows="0" deleteRows="0"/>
  <mergeCells count="27">
    <mergeCell ref="K19:L19"/>
    <mergeCell ref="K20:L20"/>
    <mergeCell ref="K22:L22"/>
    <mergeCell ref="K14:L14"/>
    <mergeCell ref="K15:L15"/>
    <mergeCell ref="K16:L16"/>
    <mergeCell ref="K17:L17"/>
    <mergeCell ref="K18:L18"/>
    <mergeCell ref="K9:L9"/>
    <mergeCell ref="K10:L10"/>
    <mergeCell ref="K11:L11"/>
    <mergeCell ref="K12:L12"/>
    <mergeCell ref="K13:L13"/>
    <mergeCell ref="A7:A8"/>
    <mergeCell ref="B7:B8"/>
    <mergeCell ref="D7:F7"/>
    <mergeCell ref="G7:G8"/>
    <mergeCell ref="H23:I23"/>
    <mergeCell ref="K7:M7"/>
    <mergeCell ref="C7:C8"/>
    <mergeCell ref="N3:P3"/>
    <mergeCell ref="N4:P4"/>
    <mergeCell ref="O7:P7"/>
    <mergeCell ref="H7:I7"/>
    <mergeCell ref="N7:N8"/>
    <mergeCell ref="C3:D3"/>
    <mergeCell ref="K8:L8"/>
  </mergeCells>
  <phoneticPr fontId="2"/>
  <dataValidations count="2">
    <dataValidation type="list" allowBlank="1" showInputMessage="1" showErrorMessage="1" sqref="J13:J22">
      <formula1>"○,△"</formula1>
    </dataValidation>
    <dataValidation type="list" allowBlank="1" showInputMessage="1" showErrorMessage="1" sqref="D13:F22 K13:M22 O13:P22">
      <formula1>"○"</formula1>
    </dataValidation>
  </dataValidations>
  <printOptions horizontalCentered="1"/>
  <pageMargins left="0.39370078740157483" right="0.39370078740157483" top="0.78740157480314965" bottom="0.19685039370078741" header="0.39370078740157483" footer="0.31496062992125984"/>
  <pageSetup paperSize="9" scale="91" orientation="landscape" r:id="rId1"/>
  <headerFooter alignWithMargins="0">
    <oddHeader>&amp;R&amp;10&amp;F</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22</vt:i4>
      </vt:variant>
    </vt:vector>
  </HeadingPairs>
  <TitlesOfParts>
    <vt:vector size="35" baseType="lpstr">
      <vt:lpstr>入力表</vt:lpstr>
      <vt:lpstr>１契約者及び訓練規模等</vt:lpstr>
      <vt:lpstr>２委託実績</vt:lpstr>
      <vt:lpstr>３訓練実施施設の概要</vt:lpstr>
      <vt:lpstr>４訓練の概要</vt:lpstr>
      <vt:lpstr>５講師名簿</vt:lpstr>
      <vt:lpstr>６カリキュラム</vt:lpstr>
      <vt:lpstr>７就職支援の概要・カリキュラム</vt:lpstr>
      <vt:lpstr>８就職担当名簿</vt:lpstr>
      <vt:lpstr>９月別カリキュラム(9月)</vt:lpstr>
      <vt:lpstr>９月別カリキュラム(12月)</vt:lpstr>
      <vt:lpstr>１０テキスト内訳</vt:lpstr>
      <vt:lpstr>１１提出物一覧</vt:lpstr>
      <vt:lpstr>'１０テキスト内訳'!Print_Area</vt:lpstr>
      <vt:lpstr>'１契約者及び訓練規模等'!Print_Area</vt:lpstr>
      <vt:lpstr>'２委託実績'!Print_Area</vt:lpstr>
      <vt:lpstr>'３訓練実施施設の概要'!Print_Area</vt:lpstr>
      <vt:lpstr>'４訓練の概要'!Print_Area</vt:lpstr>
      <vt:lpstr>'５講師名簿'!Print_Area</vt:lpstr>
      <vt:lpstr>'６カリキュラム'!Print_Area</vt:lpstr>
      <vt:lpstr>'７就職支援の概要・カリキュラム'!Print_Area</vt:lpstr>
      <vt:lpstr>'８就職担当名簿'!Print_Area</vt:lpstr>
      <vt:lpstr>'９月別カリキュラム(12月)'!Print_Area</vt:lpstr>
      <vt:lpstr>'９月別カリキュラム(9月)'!Print_Area</vt:lpstr>
      <vt:lpstr>入力表!Print_Area</vt:lpstr>
      <vt:lpstr>'１契約者及び訓練規模等'!Print_Titles</vt:lpstr>
      <vt:lpstr>'３訓練実施施設の概要'!Print_Titles</vt:lpstr>
      <vt:lpstr>'６カリキュラム'!Print_Titles</vt:lpstr>
      <vt:lpstr>学科時間</vt:lpstr>
      <vt:lpstr>学科時間計</vt:lpstr>
      <vt:lpstr>実技時間</vt:lpstr>
      <vt:lpstr>実技時間計</vt:lpstr>
      <vt:lpstr>実訓練時間</vt:lpstr>
      <vt:lpstr>就職支援時間</vt:lpstr>
      <vt:lpstr>総訓練時間</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2016-12-08T02:00:12Z</cp:lastPrinted>
  <dcterms:created xsi:type="dcterms:W3CDTF">2002-03-05T01:29:04Z</dcterms:created>
  <dcterms:modified xsi:type="dcterms:W3CDTF">2017-12-07T07:37:56Z</dcterms:modified>
</cp:coreProperties>
</file>