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3975" yWindow="-210" windowWidth="14505" windowHeight="7035" tabRatio="732"/>
  </bookViews>
  <sheets>
    <sheet name="入力表" sheetId="19" r:id="rId1"/>
    <sheet name="１契約者及び訓練規模等" sheetId="25" r:id="rId2"/>
    <sheet name="２委託実績" sheetId="5" r:id="rId3"/>
    <sheet name="３訓練実施施設の概要" sheetId="1" r:id="rId4"/>
    <sheet name="４訓練の概要" sheetId="4" r:id="rId5"/>
    <sheet name="５講師名簿" sheetId="15" r:id="rId6"/>
    <sheet name="６カリキュラム" sheetId="20" r:id="rId7"/>
    <sheet name="７就職支援の概要・カリキュラム" sheetId="16" r:id="rId8"/>
    <sheet name="８就職担当名簿" sheetId="21" r:id="rId9"/>
    <sheet name="９月別カリキュラム(9月)" sheetId="35" r:id="rId10"/>
    <sheet name="９月別カリキュラム(9月) (2ヶ月)" sheetId="37" r:id="rId11"/>
    <sheet name="９月別カリキュラム(2月)" sheetId="36" r:id="rId12"/>
    <sheet name="９月別カリキュラム(2月) (2ヶ月) " sheetId="38" r:id="rId13"/>
    <sheet name="１０テキスト内訳" sheetId="14" r:id="rId14"/>
    <sheet name="１１提出物一覧" sheetId="27" r:id="rId15"/>
  </sheets>
  <externalReferences>
    <externalReference r:id="rId16"/>
  </externalReferences>
  <definedNames>
    <definedName name="_xlnm.Print_Area" localSheetId="13">'１０テキスト内訳'!$A$1:$D$28</definedName>
    <definedName name="_xlnm.Print_Area" localSheetId="14">'１１提出物一覧'!$A$1:$K$23</definedName>
    <definedName name="_xlnm.Print_Area" localSheetId="1">'１契約者及び訓練規模等'!$A$1:$N$29</definedName>
    <definedName name="_xlnm.Print_Area" localSheetId="2">'２委託実績'!$A$1:$J$35</definedName>
    <definedName name="_xlnm.Print_Area" localSheetId="3">'３訓練実施施設の概要'!$A$1:$I$51</definedName>
    <definedName name="_xlnm.Print_Area" localSheetId="4">'４訓練の概要'!$A$1:$M$16</definedName>
    <definedName name="_xlnm.Print_Area" localSheetId="5">'５講師名簿'!$A$1:$Q$38</definedName>
    <definedName name="_xlnm.Print_Area" localSheetId="6">'６カリキュラム'!$A$1:$J$72</definedName>
    <definedName name="_xlnm.Print_Area" localSheetId="7">'７就職支援の概要・カリキュラム'!$A$1:$I$36</definedName>
    <definedName name="_xlnm.Print_Area" localSheetId="8">'８就職担当名簿'!$A$1:$O$23</definedName>
    <definedName name="_xlnm.Print_Area" localSheetId="11">'９月別カリキュラム(2月)'!$A$1:$L$52</definedName>
    <definedName name="_xlnm.Print_Area" localSheetId="12">'９月別カリキュラム(2月) (2ヶ月) '!$A$1:$M$50</definedName>
    <definedName name="_xlnm.Print_Area" localSheetId="9">'９月別カリキュラム(9月)'!$A$1:$M$51</definedName>
    <definedName name="_xlnm.Print_Area" localSheetId="10">'９月別カリキュラム(9月) (2ヶ月)'!$A$1:$M$50</definedName>
    <definedName name="_xlnm.Print_Area" localSheetId="0">入力表!$A$1:$Y$66</definedName>
    <definedName name="_xlnm.Print_Titles" localSheetId="1">'１契約者及び訓練規模等'!$3:$4</definedName>
    <definedName name="_xlnm.Print_Titles" localSheetId="3">'３訓練実施施設の概要'!$1:$2</definedName>
    <definedName name="_xlnm.Print_Titles" localSheetId="6">'６カリキュラム'!$6:$9</definedName>
    <definedName name="学科時間">入力表!$E$13</definedName>
    <definedName name="実技時間">入力表!$F$13</definedName>
    <definedName name="実訓練時間">入力表!$D$13</definedName>
    <definedName name="就職支援時間">入力表!$G$13</definedName>
    <definedName name="総訓練時間">入力表!$D$13</definedName>
  </definedNames>
  <calcPr calcId="145621"/>
</workbook>
</file>

<file path=xl/calcChain.xml><?xml version="1.0" encoding="utf-8"?>
<calcChain xmlns="http://schemas.openxmlformats.org/spreadsheetml/2006/main">
  <c r="G44" i="38" l="1"/>
  <c r="G44" i="35"/>
  <c r="G44" i="37"/>
  <c r="E38" i="35"/>
  <c r="F38" i="35" s="1"/>
  <c r="I49" i="38" l="1"/>
  <c r="I48" i="38"/>
  <c r="G48" i="38"/>
  <c r="C48" i="38"/>
  <c r="I47" i="38"/>
  <c r="I46" i="38"/>
  <c r="I45" i="38"/>
  <c r="C44" i="38"/>
  <c r="A14" i="38"/>
  <c r="B14" i="38" s="1"/>
  <c r="B13" i="38"/>
  <c r="A12" i="38"/>
  <c r="L7" i="38"/>
  <c r="K50" i="38" s="1"/>
  <c r="L6" i="38"/>
  <c r="L5" i="38"/>
  <c r="C50" i="38" s="1"/>
  <c r="K4" i="38"/>
  <c r="K3" i="38"/>
  <c r="K50" i="37"/>
  <c r="G50" i="37"/>
  <c r="I48" i="37"/>
  <c r="I47" i="37"/>
  <c r="I46" i="37"/>
  <c r="I45" i="37"/>
  <c r="G48" i="37"/>
  <c r="C48" i="37"/>
  <c r="I44" i="37"/>
  <c r="C44" i="37"/>
  <c r="I49" i="37"/>
  <c r="A14" i="37"/>
  <c r="A15" i="37" s="1"/>
  <c r="B13" i="37"/>
  <c r="A12" i="37"/>
  <c r="L7" i="37"/>
  <c r="L6" i="37"/>
  <c r="L5" i="37"/>
  <c r="C50" i="37" s="1"/>
  <c r="K4" i="37"/>
  <c r="K3" i="37"/>
  <c r="G50" i="38" l="1"/>
  <c r="A15" i="38"/>
  <c r="B15" i="37"/>
  <c r="A16" i="37"/>
  <c r="B14" i="37"/>
  <c r="B15" i="38" l="1"/>
  <c r="A16" i="38"/>
  <c r="A17" i="37"/>
  <c r="B16" i="37"/>
  <c r="G44" i="36"/>
  <c r="I44" i="36" s="1"/>
  <c r="G48" i="36"/>
  <c r="I48" i="36" s="1"/>
  <c r="I47" i="36"/>
  <c r="I46" i="36"/>
  <c r="I45" i="36"/>
  <c r="E63" i="19"/>
  <c r="B16" i="38" l="1"/>
  <c r="A17" i="38"/>
  <c r="B17" i="37"/>
  <c r="A18" i="37"/>
  <c r="J67" i="20"/>
  <c r="J22" i="20"/>
  <c r="J38" i="20"/>
  <c r="B17" i="38" l="1"/>
  <c r="A18" i="38"/>
  <c r="A19" i="37"/>
  <c r="B18" i="37"/>
  <c r="G6" i="16"/>
  <c r="D6" i="16"/>
  <c r="N36" i="19"/>
  <c r="P21" i="19"/>
  <c r="B18" i="38" l="1"/>
  <c r="A19" i="38"/>
  <c r="B19" i="37"/>
  <c r="A20" i="37"/>
  <c r="J23" i="21"/>
  <c r="B19" i="38" l="1"/>
  <c r="A20" i="38"/>
  <c r="A21" i="37"/>
  <c r="B20" i="37"/>
  <c r="C23" i="21"/>
  <c r="H7" i="16"/>
  <c r="E8" i="16"/>
  <c r="C21" i="15"/>
  <c r="G27" i="25"/>
  <c r="J26" i="25"/>
  <c r="G26" i="25"/>
  <c r="B20" i="38" l="1"/>
  <c r="A21" i="38"/>
  <c r="B21" i="37"/>
  <c r="A22" i="37"/>
  <c r="I3" i="25"/>
  <c r="B21" i="38" l="1"/>
  <c r="A22" i="38"/>
  <c r="A23" i="37"/>
  <c r="B22" i="37"/>
  <c r="H14" i="1"/>
  <c r="I29" i="25"/>
  <c r="J29" i="25"/>
  <c r="E29" i="25"/>
  <c r="F29" i="25"/>
  <c r="B22" i="38" l="1"/>
  <c r="A23" i="38"/>
  <c r="B23" i="37"/>
  <c r="A24" i="37"/>
  <c r="G36" i="19"/>
  <c r="I21" i="19"/>
  <c r="B23" i="38" l="1"/>
  <c r="A24" i="38"/>
  <c r="A25" i="37"/>
  <c r="B24" i="37"/>
  <c r="G29" i="25"/>
  <c r="C29" i="25"/>
  <c r="I1" i="19"/>
  <c r="B24" i="38" l="1"/>
  <c r="A25" i="38"/>
  <c r="B25" i="37"/>
  <c r="A26" i="37"/>
  <c r="I49" i="36"/>
  <c r="E14" i="36"/>
  <c r="F14" i="36" s="1"/>
  <c r="F13" i="36"/>
  <c r="E12" i="36"/>
  <c r="L7" i="36"/>
  <c r="G52" i="36" s="1"/>
  <c r="L6" i="36"/>
  <c r="L5" i="36"/>
  <c r="G50" i="36" s="1"/>
  <c r="K4" i="36"/>
  <c r="K3" i="36"/>
  <c r="E14" i="35"/>
  <c r="E15" i="35" s="1"/>
  <c r="F13" i="35"/>
  <c r="E12" i="35"/>
  <c r="B25" i="38" l="1"/>
  <c r="A26" i="38"/>
  <c r="A27" i="37"/>
  <c r="B26" i="37"/>
  <c r="G51" i="36"/>
  <c r="E15" i="36"/>
  <c r="E16" i="36" s="1"/>
  <c r="E17" i="36" s="1"/>
  <c r="E16" i="35"/>
  <c r="F15" i="35"/>
  <c r="F14" i="35"/>
  <c r="B26" i="38" l="1"/>
  <c r="A27" i="38"/>
  <c r="B27" i="37"/>
  <c r="A28" i="37"/>
  <c r="F15" i="36"/>
  <c r="F16" i="36"/>
  <c r="E18" i="36"/>
  <c r="F17" i="36"/>
  <c r="E17" i="35"/>
  <c r="F16" i="35"/>
  <c r="B27" i="38" l="1"/>
  <c r="A28" i="38"/>
  <c r="A29" i="37"/>
  <c r="B28" i="37"/>
  <c r="E19" i="36"/>
  <c r="F18" i="36"/>
  <c r="E18" i="35"/>
  <c r="F17" i="35"/>
  <c r="B28" i="38" l="1"/>
  <c r="A29" i="38"/>
  <c r="B29" i="37"/>
  <c r="A30" i="37"/>
  <c r="E20" i="36"/>
  <c r="F19" i="36"/>
  <c r="E19" i="35"/>
  <c r="F18" i="35"/>
  <c r="B29" i="38" l="1"/>
  <c r="A30" i="38"/>
  <c r="A31" i="37"/>
  <c r="B30" i="37"/>
  <c r="E21" i="36"/>
  <c r="F20" i="36"/>
  <c r="E20" i="35"/>
  <c r="F19" i="35"/>
  <c r="B30" i="38" l="1"/>
  <c r="A31" i="38"/>
  <c r="B31" i="37"/>
  <c r="A32" i="37"/>
  <c r="E22" i="36"/>
  <c r="F21" i="36"/>
  <c r="E21" i="35"/>
  <c r="F20" i="35"/>
  <c r="B31" i="38" l="1"/>
  <c r="A32" i="38"/>
  <c r="A33" i="37"/>
  <c r="B32" i="37"/>
  <c r="E23" i="36"/>
  <c r="F22" i="36"/>
  <c r="E22" i="35"/>
  <c r="F21" i="35"/>
  <c r="B32" i="38" l="1"/>
  <c r="A33" i="38"/>
  <c r="B33" i="37"/>
  <c r="A34" i="37"/>
  <c r="E24" i="36"/>
  <c r="F23" i="36"/>
  <c r="E23" i="35"/>
  <c r="F22" i="35"/>
  <c r="B33" i="38" l="1"/>
  <c r="A34" i="38"/>
  <c r="A35" i="37"/>
  <c r="B34" i="37"/>
  <c r="E25" i="36"/>
  <c r="F24" i="36"/>
  <c r="E24" i="35"/>
  <c r="F23" i="35"/>
  <c r="B34" i="38" l="1"/>
  <c r="A35" i="38"/>
  <c r="B35" i="37"/>
  <c r="A36" i="37"/>
  <c r="E26" i="36"/>
  <c r="F25" i="36"/>
  <c r="E25" i="35"/>
  <c r="F24" i="35"/>
  <c r="B35" i="38" l="1"/>
  <c r="A36" i="38"/>
  <c r="A37" i="37"/>
  <c r="B36" i="37"/>
  <c r="E27" i="36"/>
  <c r="F26" i="36"/>
  <c r="E26" i="35"/>
  <c r="F25" i="35"/>
  <c r="B36" i="38" l="1"/>
  <c r="A37" i="38"/>
  <c r="B37" i="37"/>
  <c r="A38" i="37"/>
  <c r="E28" i="36"/>
  <c r="F27" i="36"/>
  <c r="E27" i="35"/>
  <c r="F26" i="35"/>
  <c r="B37" i="38" l="1"/>
  <c r="A38" i="38"/>
  <c r="A39" i="37"/>
  <c r="B38" i="37"/>
  <c r="E29" i="36"/>
  <c r="F28" i="36"/>
  <c r="E28" i="35"/>
  <c r="F27" i="35"/>
  <c r="B38" i="38" l="1"/>
  <c r="A39" i="38"/>
  <c r="B39" i="37"/>
  <c r="A40" i="37"/>
  <c r="E30" i="36"/>
  <c r="F29" i="36"/>
  <c r="E29" i="35"/>
  <c r="F28" i="35"/>
  <c r="B39" i="38" l="1"/>
  <c r="A40" i="38"/>
  <c r="E13" i="38" s="1"/>
  <c r="A41" i="37"/>
  <c r="B40" i="37"/>
  <c r="E31" i="36"/>
  <c r="F30" i="36"/>
  <c r="E30" i="35"/>
  <c r="F29" i="35"/>
  <c r="B41" i="37" l="1"/>
  <c r="A42" i="37"/>
  <c r="B40" i="38"/>
  <c r="E32" i="36"/>
  <c r="F31" i="36"/>
  <c r="E31" i="35"/>
  <c r="F30" i="35"/>
  <c r="B42" i="37" l="1"/>
  <c r="E13" i="37"/>
  <c r="E33" i="36"/>
  <c r="F32" i="36"/>
  <c r="E32" i="35"/>
  <c r="F31" i="35"/>
  <c r="F13" i="37" l="1"/>
  <c r="E12" i="37"/>
  <c r="E14" i="37"/>
  <c r="E12" i="38"/>
  <c r="E34" i="36"/>
  <c r="F33" i="36"/>
  <c r="E33" i="35"/>
  <c r="F32" i="35"/>
  <c r="F14" i="37" l="1"/>
  <c r="E15" i="37"/>
  <c r="F13" i="38"/>
  <c r="E14" i="38"/>
  <c r="E35" i="36"/>
  <c r="F34" i="36"/>
  <c r="E34" i="35"/>
  <c r="F33" i="35"/>
  <c r="F15" i="37" l="1"/>
  <c r="E16" i="37"/>
  <c r="E15" i="38"/>
  <c r="F14" i="38"/>
  <c r="E36" i="36"/>
  <c r="F35" i="36"/>
  <c r="E35" i="35"/>
  <c r="F34" i="35"/>
  <c r="F16" i="37" l="1"/>
  <c r="E17" i="37"/>
  <c r="E16" i="38"/>
  <c r="F15" i="38"/>
  <c r="E37" i="36"/>
  <c r="F36" i="36"/>
  <c r="E36" i="35"/>
  <c r="F35" i="35"/>
  <c r="E18" i="37" l="1"/>
  <c r="F17" i="37"/>
  <c r="E17" i="38"/>
  <c r="F16" i="38"/>
  <c r="E38" i="36"/>
  <c r="F37" i="36"/>
  <c r="E37" i="35"/>
  <c r="F36" i="35"/>
  <c r="E19" i="37" l="1"/>
  <c r="F18" i="37"/>
  <c r="E18" i="38"/>
  <c r="F17" i="38"/>
  <c r="E39" i="36"/>
  <c r="F38" i="36"/>
  <c r="F37" i="35"/>
  <c r="E20" i="37" l="1"/>
  <c r="F19" i="37"/>
  <c r="E19" i="38"/>
  <c r="F18" i="38"/>
  <c r="E40" i="36"/>
  <c r="F39" i="36"/>
  <c r="E21" i="37" l="1"/>
  <c r="F20" i="37"/>
  <c r="F19" i="38"/>
  <c r="E20" i="38"/>
  <c r="F40" i="36"/>
  <c r="E22" i="37" l="1"/>
  <c r="F21" i="37"/>
  <c r="F20" i="38"/>
  <c r="E21" i="38"/>
  <c r="E23" i="37" l="1"/>
  <c r="F22" i="37"/>
  <c r="F21" i="38"/>
  <c r="E22" i="38"/>
  <c r="E24" i="37" l="1"/>
  <c r="F23" i="37"/>
  <c r="F22" i="38"/>
  <c r="E23" i="38"/>
  <c r="I42" i="1"/>
  <c r="G42" i="1"/>
  <c r="I41" i="1"/>
  <c r="H41" i="1"/>
  <c r="G41" i="1"/>
  <c r="I38" i="1"/>
  <c r="G38" i="1"/>
  <c r="I37" i="1"/>
  <c r="H37" i="1"/>
  <c r="G37" i="1"/>
  <c r="I19" i="1"/>
  <c r="G19" i="1"/>
  <c r="I18" i="1"/>
  <c r="H18" i="1"/>
  <c r="G18" i="1"/>
  <c r="I15" i="1"/>
  <c r="G15" i="1"/>
  <c r="I14" i="1"/>
  <c r="G14" i="1"/>
  <c r="D40" i="1"/>
  <c r="D36" i="1"/>
  <c r="D17" i="1"/>
  <c r="D13" i="1"/>
  <c r="D3" i="21"/>
  <c r="K53" i="19"/>
  <c r="H53" i="19"/>
  <c r="D8" i="4" s="1"/>
  <c r="D13" i="19"/>
  <c r="C21" i="25" s="1"/>
  <c r="S1" i="19"/>
  <c r="R1" i="19"/>
  <c r="P1" i="19"/>
  <c r="J1" i="19"/>
  <c r="L7" i="35"/>
  <c r="K50" i="35" s="1"/>
  <c r="L6" i="35"/>
  <c r="L5" i="35"/>
  <c r="C22" i="25"/>
  <c r="M21" i="25"/>
  <c r="I21" i="25"/>
  <c r="F8" i="20"/>
  <c r="H8" i="20"/>
  <c r="B74" i="20" s="1"/>
  <c r="H8" i="4"/>
  <c r="C10" i="16"/>
  <c r="K20" i="25"/>
  <c r="J68" i="20"/>
  <c r="K3" i="35"/>
  <c r="K4" i="35"/>
  <c r="I45" i="35"/>
  <c r="I46" i="35"/>
  <c r="I47" i="35"/>
  <c r="G48" i="35"/>
  <c r="I48" i="35" s="1"/>
  <c r="I49" i="35"/>
  <c r="C4" i="4"/>
  <c r="F3" i="5"/>
  <c r="L9" i="4"/>
  <c r="H9" i="4"/>
  <c r="D9" i="4"/>
  <c r="C28" i="25"/>
  <c r="E25" i="25"/>
  <c r="K28" i="25"/>
  <c r="C23" i="14"/>
  <c r="C24" i="14" s="1"/>
  <c r="I33" i="16"/>
  <c r="D16" i="16"/>
  <c r="H9" i="16"/>
  <c r="F9" i="16"/>
  <c r="D9" i="16"/>
  <c r="I51" i="1"/>
  <c r="F51" i="1"/>
  <c r="D51" i="1"/>
  <c r="I50" i="1"/>
  <c r="F50" i="1"/>
  <c r="D50" i="1"/>
  <c r="I49" i="1"/>
  <c r="F49" i="1"/>
  <c r="D49" i="1"/>
  <c r="D48" i="1"/>
  <c r="D47" i="1"/>
  <c r="D46" i="1"/>
  <c r="G45" i="1"/>
  <c r="D45" i="1"/>
  <c r="G44" i="1"/>
  <c r="D44" i="1"/>
  <c r="D43" i="1"/>
  <c r="D42" i="1"/>
  <c r="D41" i="1"/>
  <c r="G39" i="1"/>
  <c r="D39" i="1"/>
  <c r="D38" i="1"/>
  <c r="D37" i="1"/>
  <c r="G35" i="1"/>
  <c r="D35" i="1"/>
  <c r="I3" i="5"/>
  <c r="C5" i="25"/>
  <c r="C6" i="25"/>
  <c r="C7" i="25"/>
  <c r="C8" i="25"/>
  <c r="C9" i="25"/>
  <c r="C10" i="25"/>
  <c r="C11" i="25"/>
  <c r="C12" i="25"/>
  <c r="E13" i="25"/>
  <c r="E14" i="25"/>
  <c r="E15" i="25"/>
  <c r="E16" i="25"/>
  <c r="E20" i="25"/>
  <c r="E23" i="25"/>
  <c r="I23" i="25"/>
  <c r="M23" i="25"/>
  <c r="E24" i="25"/>
  <c r="K24" i="25"/>
  <c r="D20" i="1"/>
  <c r="D19" i="1"/>
  <c r="D18" i="1"/>
  <c r="G16" i="1"/>
  <c r="D16" i="1"/>
  <c r="H11" i="1"/>
  <c r="H11" i="16"/>
  <c r="F11" i="16"/>
  <c r="D11" i="16"/>
  <c r="B4" i="14"/>
  <c r="B3" i="14"/>
  <c r="M4" i="21"/>
  <c r="M3" i="21"/>
  <c r="O4" i="15"/>
  <c r="O3" i="15"/>
  <c r="H8" i="16"/>
  <c r="D7" i="16"/>
  <c r="C4" i="16"/>
  <c r="H3" i="16"/>
  <c r="D3" i="16"/>
  <c r="D4" i="20"/>
  <c r="I3" i="20"/>
  <c r="E3" i="20"/>
  <c r="K12" i="4"/>
  <c r="D12" i="4"/>
  <c r="K11" i="4"/>
  <c r="D11" i="4"/>
  <c r="K10" i="4"/>
  <c r="D10" i="4"/>
  <c r="L8" i="4"/>
  <c r="C7" i="4"/>
  <c r="D6" i="4"/>
  <c r="E5" i="4"/>
  <c r="L3" i="4"/>
  <c r="D3" i="4"/>
  <c r="G34" i="1"/>
  <c r="D34" i="1"/>
  <c r="C33" i="1"/>
  <c r="C32" i="1"/>
  <c r="C31" i="1"/>
  <c r="C30" i="1"/>
  <c r="C29" i="1"/>
  <c r="H28" i="1"/>
  <c r="F28" i="1"/>
  <c r="D28" i="1"/>
  <c r="H27" i="1"/>
  <c r="F27" i="1"/>
  <c r="D27" i="1"/>
  <c r="H26" i="1"/>
  <c r="F26" i="1"/>
  <c r="D26" i="1"/>
  <c r="D25" i="1"/>
  <c r="D24" i="1"/>
  <c r="D23" i="1"/>
  <c r="G22" i="1"/>
  <c r="D22" i="1"/>
  <c r="G21" i="1"/>
  <c r="D21" i="1"/>
  <c r="D15" i="1"/>
  <c r="D14" i="1"/>
  <c r="G12" i="1"/>
  <c r="D12" i="1"/>
  <c r="C11" i="1"/>
  <c r="G10" i="1"/>
  <c r="D10" i="1"/>
  <c r="C9" i="1"/>
  <c r="C7" i="1"/>
  <c r="C6" i="1"/>
  <c r="C8" i="1"/>
  <c r="C5" i="1"/>
  <c r="C4" i="1"/>
  <c r="C3" i="1"/>
  <c r="J34" i="5"/>
  <c r="J71" i="20"/>
  <c r="E25" i="37" l="1"/>
  <c r="F24" i="37"/>
  <c r="F23" i="38"/>
  <c r="E24" i="38"/>
  <c r="B34" i="16"/>
  <c r="D3" i="15"/>
  <c r="E21" i="15" s="1"/>
  <c r="C25" i="21"/>
  <c r="G51" i="35"/>
  <c r="D7" i="20"/>
  <c r="G52" i="35"/>
  <c r="G50" i="35"/>
  <c r="B73" i="20"/>
  <c r="K51" i="35"/>
  <c r="I44" i="35"/>
  <c r="E26" i="37" l="1"/>
  <c r="F25" i="37"/>
  <c r="F24" i="38"/>
  <c r="E25" i="38"/>
  <c r="E27" i="37" l="1"/>
  <c r="F26" i="37"/>
  <c r="F25" i="38"/>
  <c r="E26" i="38"/>
  <c r="E28" i="37" l="1"/>
  <c r="F27" i="37"/>
  <c r="F26" i="38"/>
  <c r="E27" i="38"/>
  <c r="E29" i="37" l="1"/>
  <c r="F28" i="37"/>
  <c r="F27" i="38"/>
  <c r="E28" i="38"/>
  <c r="E30" i="37" l="1"/>
  <c r="F29" i="37"/>
  <c r="F28" i="38"/>
  <c r="E29" i="38"/>
  <c r="E31" i="37" l="1"/>
  <c r="F30" i="37"/>
  <c r="F29" i="38"/>
  <c r="E30" i="38"/>
  <c r="E32" i="37" l="1"/>
  <c r="F31" i="37"/>
  <c r="F30" i="38"/>
  <c r="E31" i="38"/>
  <c r="E33" i="37" l="1"/>
  <c r="F32" i="37"/>
  <c r="F31" i="38"/>
  <c r="E32" i="38"/>
  <c r="E34" i="37" l="1"/>
  <c r="F33" i="37"/>
  <c r="F32" i="38"/>
  <c r="E33" i="38"/>
  <c r="E35" i="37" l="1"/>
  <c r="F34" i="37"/>
  <c r="F33" i="38"/>
  <c r="E34" i="38"/>
  <c r="E36" i="37" l="1"/>
  <c r="F35" i="37"/>
  <c r="F34" i="38"/>
  <c r="E35" i="38"/>
  <c r="E37" i="37" l="1"/>
  <c r="F36" i="37"/>
  <c r="F35" i="38"/>
  <c r="E36" i="38"/>
  <c r="E38" i="37" l="1"/>
  <c r="F37" i="37"/>
  <c r="F36" i="38"/>
  <c r="E37" i="38"/>
  <c r="E39" i="37" l="1"/>
  <c r="F38" i="37"/>
  <c r="F37" i="38"/>
  <c r="E38" i="38"/>
  <c r="E40" i="37" l="1"/>
  <c r="F39" i="37"/>
  <c r="F38" i="38"/>
  <c r="E39" i="38"/>
  <c r="E41" i="37" l="1"/>
  <c r="F40" i="37"/>
  <c r="F39" i="38"/>
  <c r="E40" i="38"/>
  <c r="F41" i="37" l="1"/>
  <c r="F40" i="38"/>
  <c r="I44" i="38" l="1"/>
</calcChain>
</file>

<file path=xl/comments1.xml><?xml version="1.0" encoding="utf-8"?>
<comments xmlns="http://schemas.openxmlformats.org/spreadsheetml/2006/main">
  <authors>
    <author>TAIMS</author>
  </authors>
  <commentList>
    <comment ref="C5" authorId="0">
      <text>
        <r>
          <rPr>
            <sz val="10"/>
            <color indexed="81"/>
            <rFont val="ＭＳ Ｐゴシック"/>
            <family val="3"/>
            <charset val="128"/>
          </rPr>
          <t xml:space="preserve">
　複数月提案する場合は、提案月数と同数の施設を提案すること。　
　実施施設が３施設以上になる場合は、別紙として訓練実施施設の概要を添付すること。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I9" authorId="0">
      <text>
        <r>
          <rPr>
            <sz val="8"/>
            <color indexed="81"/>
            <rFont val="ＭＳ Ｐゴシック"/>
            <family val="3"/>
            <charset val="128"/>
          </rPr>
          <t>高専（高等専門学校）とは,5年生の高等教育機関で,工業系と航空のみ。(都立1校)</t>
        </r>
      </text>
    </comment>
    <comment ref="L10" authorId="0">
      <text>
        <r>
          <rPr>
            <sz val="8"/>
            <color indexed="81"/>
            <rFont val="ＭＳ Ｐゴシック"/>
            <family val="3"/>
            <charset val="128"/>
          </rPr>
          <t>専門校卒、高卒で実務経験が４年以下の場合「その他」に該当</t>
        </r>
      </text>
    </comment>
    <comment ref="O10" authorId="0">
      <text>
        <r>
          <rPr>
            <sz val="8"/>
            <color indexed="81"/>
            <rFont val="ＭＳ Ｐゴシック"/>
            <family val="3"/>
            <charset val="128"/>
          </rPr>
          <t>講師資格が「その他」で実務経験が４年以下の場合には、科目に関連する上位の国家資格が必要</t>
        </r>
      </text>
    </comment>
    <comment ref="F11" authorId="0">
      <text>
        <r>
          <rPr>
            <sz val="8"/>
            <color indexed="81"/>
            <rFont val="ＭＳ Ｐゴシック"/>
            <family val="3"/>
            <charset val="128"/>
          </rPr>
          <t>担当する科目を全て記入</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TAIMS</author>
    <author>東京都</author>
  </authors>
  <commentList>
    <comment ref="C12" authorId="0">
      <text>
        <r>
          <rPr>
            <b/>
            <sz val="9"/>
            <color indexed="81"/>
            <rFont val="ＭＳ Ｐゴシック"/>
            <family val="3"/>
            <charset val="128"/>
          </rPr>
          <t>職業紹介権を有している場合、
それを活用した具体的な支援策を
必ず盛り込むこと。</t>
        </r>
      </text>
    </comment>
    <comment ref="E32" authorId="1">
      <text>
        <r>
          <rPr>
            <sz val="9"/>
            <color indexed="81"/>
            <rFont val="ＭＳ Ｐゴシック"/>
            <family val="3"/>
            <charset val="128"/>
          </rPr>
          <t>以下の要領で記載すること。
○就職活動日は</t>
        </r>
        <r>
          <rPr>
            <b/>
            <u/>
            <sz val="9"/>
            <color indexed="81"/>
            <rFont val="ＭＳ Ｐゴシック"/>
            <family val="3"/>
            <charset val="128"/>
          </rPr>
          <t>1回を1日単位</t>
        </r>
        <r>
          <rPr>
            <sz val="9"/>
            <color indexed="81"/>
            <rFont val="ＭＳ Ｐゴシック"/>
            <family val="3"/>
            <charset val="128"/>
          </rPr>
          <t xml:space="preserve">で設定すること。
</t>
        </r>
        <r>
          <rPr>
            <b/>
            <sz val="9"/>
            <color indexed="81"/>
            <rFont val="ＭＳ Ｐゴシック"/>
            <family val="3"/>
            <charset val="128"/>
          </rPr>
          <t>　（※ただし、</t>
        </r>
        <r>
          <rPr>
            <b/>
            <u/>
            <sz val="9"/>
            <color indexed="81"/>
            <rFont val="ＭＳ Ｐゴシック"/>
            <family val="3"/>
            <charset val="128"/>
          </rPr>
          <t>就職支援時間には含まないため、当該シート及び「９ 月別カリキュラム」には就職支援時間は記載しない。</t>
        </r>
        <r>
          <rPr>
            <b/>
            <sz val="9"/>
            <color indexed="81"/>
            <rFont val="ＭＳ Ｐゴシック"/>
            <family val="3"/>
            <charset val="128"/>
          </rPr>
          <t>）</t>
        </r>
        <r>
          <rPr>
            <sz val="9"/>
            <color indexed="81"/>
            <rFont val="ＭＳ Ｐゴシック"/>
            <family val="3"/>
            <charset val="128"/>
          </rPr>
          <t xml:space="preserve">
○就職活動日の実施日を記載すること。
　</t>
        </r>
        <r>
          <rPr>
            <b/>
            <sz val="9"/>
            <color indexed="81"/>
            <rFont val="ＭＳ Ｐゴシック"/>
            <family val="3"/>
            <charset val="128"/>
          </rPr>
          <t>（ただし</t>
        </r>
        <r>
          <rPr>
            <b/>
            <u/>
            <sz val="9"/>
            <color indexed="81"/>
            <rFont val="ＭＳ Ｐゴシック"/>
            <family val="3"/>
            <charset val="128"/>
          </rPr>
          <t>、訓練日には含まないため、「９ 月別カリキュラム」には「就職活動日」を記載しない。</t>
        </r>
        <r>
          <rPr>
            <b/>
            <sz val="9"/>
            <color indexed="81"/>
            <rFont val="ＭＳ Ｐゴシック"/>
            <family val="3"/>
            <charset val="128"/>
          </rPr>
          <t>）</t>
        </r>
        <r>
          <rPr>
            <sz val="9"/>
            <color indexed="81"/>
            <rFont val="ＭＳ Ｐゴシック"/>
            <family val="3"/>
            <charset val="128"/>
          </rPr>
          <t xml:space="preserve">
○必ず訓練最終月（歴月上の最終月）に1回は「就職活動日」を実施すること。
</t>
        </r>
      </text>
    </comment>
  </commentList>
</comments>
</file>

<file path=xl/comments4.xml><?xml version="1.0" encoding="utf-8"?>
<comments xmlns="http://schemas.openxmlformats.org/spreadsheetml/2006/main">
  <authors>
    <author>東京都</author>
    <author>TAIMS</author>
  </authors>
  <commentList>
    <comment ref="G9" authorId="0">
      <text>
        <r>
          <rPr>
            <b/>
            <sz val="9"/>
            <color indexed="81"/>
            <rFont val="ＭＳ Ｐゴシック"/>
            <family val="3"/>
            <charset val="128"/>
          </rPr>
          <t>担当する科目名を全て記入</t>
        </r>
      </text>
    </comment>
    <comment ref="J10" authorId="0">
      <text>
        <r>
          <rPr>
            <sz val="8"/>
            <color indexed="81"/>
            <rFont val="ＭＳ Ｐゴシック"/>
            <family val="3"/>
            <charset val="128"/>
          </rPr>
          <t>ジョブカード作成アドバイザー証
　○：取得済み
　△：取得する見込み
　※△の場合は、関連資格欄に
　　　取得予定時期を明記すること。</t>
        </r>
      </text>
    </comment>
    <comment ref="M10" authorId="1">
      <text>
        <r>
          <rPr>
            <sz val="8"/>
            <color indexed="81"/>
            <rFont val="ＭＳ Ｐゴシック"/>
            <family val="3"/>
            <charset val="128"/>
          </rPr>
          <t>左欄記載の保有資格を
すべて記入すること。
新ジョブ・カードに対応した
支援体制を整備中の場合には
必要資格の取得予定日を記入すること。</t>
        </r>
      </text>
    </comment>
  </commentList>
</comments>
</file>

<file path=xl/comments5.xml><?xml version="1.0" encoding="utf-8"?>
<comments xmlns="http://schemas.openxmlformats.org/spreadsheetml/2006/main">
  <authors>
    <author>TAIMS</author>
  </authors>
  <commentList>
    <comment ref="G14"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List>
</comments>
</file>

<file path=xl/comments6.xml><?xml version="1.0" encoding="utf-8"?>
<comments xmlns="http://schemas.openxmlformats.org/spreadsheetml/2006/main">
  <authors>
    <author>TAIMS</author>
  </authors>
  <commentList>
    <comment ref="C16"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List>
</comments>
</file>

<file path=xl/comments7.xml><?xml version="1.0" encoding="utf-8"?>
<comments xmlns="http://schemas.openxmlformats.org/spreadsheetml/2006/main">
  <authors>
    <author>TAIMS</author>
  </authors>
  <commentList>
    <comment ref="G14"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List>
</comments>
</file>

<file path=xl/comments8.xml><?xml version="1.0" encoding="utf-8"?>
<comments xmlns="http://schemas.openxmlformats.org/spreadsheetml/2006/main">
  <authors>
    <author>TAIMS</author>
  </authors>
  <commentList>
    <comment ref="C14"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List>
</comments>
</file>

<file path=xl/comments9.xml><?xml version="1.0" encoding="utf-8"?>
<comments xmlns="http://schemas.openxmlformats.org/spreadsheetml/2006/main">
  <authors>
    <author>TAIMS</author>
  </authors>
  <commentList>
    <comment ref="H8" authorId="0">
      <text>
        <r>
          <rPr>
            <b/>
            <sz val="9"/>
            <color indexed="81"/>
            <rFont val="ＭＳ Ｐゴシック"/>
            <family val="3"/>
            <charset val="128"/>
          </rPr>
          <t>提案状況一覧も忘れずに添付してください！</t>
        </r>
      </text>
    </comment>
  </commentList>
</comments>
</file>

<file path=xl/sharedStrings.xml><?xml version="1.0" encoding="utf-8"?>
<sst xmlns="http://schemas.openxmlformats.org/spreadsheetml/2006/main" count="938" uniqueCount="556">
  <si>
    <t>≪離職者等再就職訓練（母子母特性１ヶ月）≫</t>
    <rPh sb="1" eb="4">
      <t>リショクシャ</t>
    </rPh>
    <rPh sb="4" eb="5">
      <t>トウ</t>
    </rPh>
    <rPh sb="5" eb="8">
      <t>サイシュウショク</t>
    </rPh>
    <rPh sb="8" eb="10">
      <t>クンレン</t>
    </rPh>
    <rPh sb="11" eb="13">
      <t>ボシ</t>
    </rPh>
    <rPh sb="13" eb="14">
      <t>ハハ</t>
    </rPh>
    <rPh sb="14" eb="16">
      <t>トクセイ</t>
    </rPh>
    <rPh sb="18" eb="19">
      <t>ゲツ</t>
    </rPh>
    <phoneticPr fontId="2"/>
  </si>
  <si>
    <r>
      <t>就職支援時間：4時間以上</t>
    </r>
    <r>
      <rPr>
        <sz val="11"/>
        <rFont val="ＭＳ Ｐゴシック"/>
        <family val="3"/>
        <charset val="128"/>
      </rPr>
      <t>8時間以下</t>
    </r>
    <rPh sb="0" eb="2">
      <t>シュウショク</t>
    </rPh>
    <rPh sb="2" eb="4">
      <t>シエン</t>
    </rPh>
    <rPh sb="4" eb="6">
      <t>ジカン</t>
    </rPh>
    <rPh sb="8" eb="10">
      <t>ジカン</t>
    </rPh>
    <rPh sb="10" eb="12">
      <t>イジョウ</t>
    </rPh>
    <rPh sb="13" eb="15">
      <t>ジカン</t>
    </rPh>
    <rPh sb="15" eb="17">
      <t>イカ</t>
    </rPh>
    <phoneticPr fontId="2"/>
  </si>
  <si>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</si>
  <si>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</si>
  <si>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</si>
  <si>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</si>
  <si>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</si>
  <si>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</si>
  <si>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</si>
  <si>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</si>
  <si>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</si>
  <si>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</si>
  <si>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</si>
  <si>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の実務の経験を有するもの</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</si>
  <si>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の実務の経験を有するもの</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phoneticPr fontId="2"/>
  </si>
  <si>
    <t>学校の属性</t>
    <rPh sb="0" eb="2">
      <t>ガッコウ</t>
    </rPh>
    <rPh sb="3" eb="5">
      <t>ゾクセイ</t>
    </rPh>
    <phoneticPr fontId="2"/>
  </si>
  <si>
    <t>代表者氏名</t>
    <rPh sb="0" eb="3">
      <t>ダイヒョウシャ</t>
    </rPh>
    <rPh sb="3" eb="5">
      <t>シメイ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</si>
  <si>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</si>
  <si>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</si>
  <si>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</si>
  <si>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</si>
  <si>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</si>
  <si>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訓練目標</t>
    <rPh sb="0" eb="2">
      <t>クンレン</t>
    </rPh>
    <rPh sb="2" eb="4">
      <t>モクヒョウ</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</si>
  <si>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</si>
  <si>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</si>
  <si>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</si>
  <si>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</si>
  <si>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連　絡　先</t>
    <rPh sb="0" eb="1">
      <t>レン</t>
    </rPh>
    <rPh sb="2" eb="3">
      <t>ラク</t>
    </rPh>
    <rPh sb="4" eb="5">
      <t>サキ</t>
    </rPh>
    <phoneticPr fontId="2"/>
  </si>
  <si>
    <t>学　　　科</t>
    <rPh sb="0" eb="1">
      <t>ガク</t>
    </rPh>
    <rPh sb="4" eb="5">
      <t>カ</t>
    </rPh>
    <phoneticPr fontId="2"/>
  </si>
  <si>
    <t>実　　　技</t>
    <rPh sb="0" eb="1">
      <t>ジツ</t>
    </rPh>
    <rPh sb="4" eb="5">
      <t>ワザ</t>
    </rPh>
    <phoneticPr fontId="2"/>
  </si>
  <si>
    <t>科　　目　　別　　内　　容</t>
    <rPh sb="0" eb="1">
      <t>カ</t>
    </rPh>
    <rPh sb="3" eb="4">
      <t>メ</t>
    </rPh>
    <rPh sb="6" eb="7">
      <t>ベツ</t>
    </rPh>
    <rPh sb="9" eb="10">
      <t>ナイ</t>
    </rPh>
    <rPh sb="12" eb="13">
      <t>カタチ</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</si>
  <si>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</si>
  <si>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</si>
  <si>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</si>
  <si>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</si>
  <si>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</si>
  <si>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</si>
  <si>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</si>
  <si>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（地図は別添）</t>
    <rPh sb="1" eb="3">
      <t>チズ</t>
    </rPh>
    <rPh sb="4" eb="6">
      <t>ベッテン</t>
    </rPh>
    <phoneticPr fontId="2"/>
  </si>
  <si>
    <t>月生</t>
    <rPh sb="0" eb="1">
      <t>ガツ</t>
    </rPh>
    <rPh sb="1" eb="2">
      <t>セイ</t>
    </rPh>
    <phoneticPr fontId="2"/>
  </si>
  <si>
    <t>受託可能月</t>
    <rPh sb="0" eb="2">
      <t>ジュタク</t>
    </rPh>
    <rPh sb="2" eb="4">
      <t>カノウ</t>
    </rPh>
    <rPh sb="4" eb="5">
      <t>ツキ</t>
    </rPh>
    <phoneticPr fontId="2"/>
  </si>
  <si>
    <t>メモリ</t>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</si>
  <si>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</si>
  <si>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</si>
  <si>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</si>
  <si>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</si>
  <si>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</si>
  <si>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</si>
  <si>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</si>
  <si>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事業指定番号
(介護関連のみ)</t>
    <rPh sb="0" eb="2">
      <t>ジギョウ</t>
    </rPh>
    <rPh sb="2" eb="4">
      <t>シテイ</t>
    </rPh>
    <rPh sb="4" eb="6">
      <t>バンゴウ</t>
    </rPh>
    <rPh sb="8" eb="10">
      <t>カイゴ</t>
    </rPh>
    <rPh sb="10" eb="12">
      <t>カンレン</t>
    </rPh>
    <phoneticPr fontId="2"/>
  </si>
  <si>
    <t>訓練概要</t>
    <rPh sb="0" eb="2">
      <t>クンレン</t>
    </rPh>
    <rPh sb="2" eb="4">
      <t>ガイヨウ</t>
    </rPh>
    <phoneticPr fontId="2"/>
  </si>
  <si>
    <t>就職後の
関連職種</t>
    <rPh sb="0" eb="3">
      <t>シュウショクゴ</t>
    </rPh>
    <rPh sb="5" eb="7">
      <t>カンレン</t>
    </rPh>
    <rPh sb="7" eb="9">
      <t>ショクシュ</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</si>
  <si>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</si>
  <si>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</si>
  <si>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</si>
  <si>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</si>
  <si>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</si>
  <si>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</si>
  <si>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</si>
  <si>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所在地(区市から)</t>
    <rPh sb="0" eb="3">
      <t>ショザイチ</t>
    </rPh>
    <rPh sb="4" eb="6">
      <t>クシ</t>
    </rPh>
    <phoneticPr fontId="2"/>
  </si>
  <si>
    <t>訓練コース</t>
    <rPh sb="0" eb="2">
      <t>クンレン</t>
    </rPh>
    <phoneticPr fontId="2"/>
  </si>
  <si>
    <t>〒（半角）</t>
    <rPh sb="2" eb="4">
      <t>ハンカク</t>
    </rPh>
    <phoneticPr fontId="2"/>
  </si>
  <si>
    <t>電話（半角）
市外局番から</t>
    <rPh sb="0" eb="2">
      <t>デンワ</t>
    </rPh>
    <rPh sb="3" eb="5">
      <t>ハンカク</t>
    </rPh>
    <rPh sb="7" eb="9">
      <t>シガイ</t>
    </rPh>
    <rPh sb="9" eb="11">
      <t>キョクバン</t>
    </rPh>
    <phoneticPr fontId="2"/>
  </si>
  <si>
    <t>FAX（半角）
市外局番から</t>
    <rPh sb="4" eb="6">
      <t>ハンカク</t>
    </rPh>
    <rPh sb="8" eb="10">
      <t>シガイ</t>
    </rPh>
    <rPh sb="10" eb="11">
      <t>キョク</t>
    </rPh>
    <rPh sb="11" eb="12">
      <t>バン</t>
    </rPh>
    <phoneticPr fontId="2"/>
  </si>
  <si>
    <t>契約者住所等</t>
    <rPh sb="0" eb="3">
      <t>ケイヤクシャ</t>
    </rPh>
    <rPh sb="3" eb="5">
      <t>ジュウショ</t>
    </rPh>
    <rPh sb="5" eb="6">
      <t>トウ</t>
    </rPh>
    <phoneticPr fontId="2"/>
  </si>
  <si>
    <t>加盟上部団体名
（取りまとめ団体名）</t>
    <rPh sb="0" eb="2">
      <t>カメイ</t>
    </rPh>
    <rPh sb="2" eb="4">
      <t>ジョウブ</t>
    </rPh>
    <rPh sb="4" eb="6">
      <t>ダンタイ</t>
    </rPh>
    <rPh sb="6" eb="7">
      <t>メイ</t>
    </rPh>
    <rPh sb="9" eb="10">
      <t>ト</t>
    </rPh>
    <rPh sb="14" eb="16">
      <t>ダンタイ</t>
    </rPh>
    <rPh sb="16" eb="17">
      <t>メイ</t>
    </rPh>
    <phoneticPr fontId="2"/>
  </si>
  <si>
    <t>訓練履修後自動的に取得可能な資格</t>
    <rPh sb="0" eb="2">
      <t>クンレン</t>
    </rPh>
    <rPh sb="2" eb="4">
      <t>リシュウ</t>
    </rPh>
    <rPh sb="4" eb="5">
      <t>ゴ</t>
    </rPh>
    <rPh sb="5" eb="8">
      <t>ジドウテキ</t>
    </rPh>
    <rPh sb="9" eb="11">
      <t>シュトク</t>
    </rPh>
    <rPh sb="11" eb="13">
      <t>カノウ</t>
    </rPh>
    <rPh sb="14" eb="16">
      <t>シカク</t>
    </rPh>
    <phoneticPr fontId="2"/>
  </si>
  <si>
    <t>目標とする資格（受験可能な資格）</t>
    <rPh sb="0" eb="2">
      <t>モクヒョウ</t>
    </rPh>
    <rPh sb="5" eb="7">
      <t>シカク</t>
    </rPh>
    <rPh sb="8" eb="10">
      <t>ジュケン</t>
    </rPh>
    <rPh sb="10" eb="12">
      <t>カノウ</t>
    </rPh>
    <rPh sb="13" eb="15">
      <t>シカク</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</si>
  <si>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</si>
  <si>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</si>
  <si>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</si>
  <si>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</si>
  <si>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職業紹介権の有無</t>
    <rPh sb="0" eb="2">
      <t>ショクギョウ</t>
    </rPh>
    <rPh sb="2" eb="4">
      <t>ショウカイ</t>
    </rPh>
    <rPh sb="4" eb="5">
      <t>ケン</t>
    </rPh>
    <rPh sb="6" eb="8">
      <t>ウム</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</si>
  <si>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</si>
  <si>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</si>
  <si>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上限15,000円</t>
    <rPh sb="0" eb="2">
      <t>ジョウゲン</t>
    </rPh>
    <rPh sb="8" eb="9">
      <t>エン</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</si>
  <si>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</si>
  <si>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</si>
  <si>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</si>
  <si>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</si>
  <si>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</si>
  <si>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</si>
  <si>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カリキュラムの時間数と一致すること</t>
    <rPh sb="7" eb="10">
      <t>ジカンスウ</t>
    </rPh>
    <rPh sb="11" eb="13">
      <t>イッチ</t>
    </rPh>
    <phoneticPr fontId="2"/>
  </si>
  <si>
    <t>就職支援</t>
    <rPh sb="0" eb="2">
      <t>シュウショク</t>
    </rPh>
    <rPh sb="2" eb="4">
      <t>シエン</t>
    </rPh>
    <phoneticPr fontId="2"/>
  </si>
  <si>
    <t>その他：6時間（入校・修了式）</t>
  </si>
  <si>
    <r>
      <t xml:space="preserve">その他
</t>
    </r>
    <r>
      <rPr>
        <sz val="10"/>
        <rFont val="ＭＳ Ｐゴシック"/>
        <family val="3"/>
        <charset val="128"/>
      </rPr>
      <t>（訓練時間に含まない）</t>
    </r>
    <rPh sb="2" eb="3">
      <t>タ</t>
    </rPh>
    <rPh sb="5" eb="7">
      <t>クンレン</t>
    </rPh>
    <rPh sb="7" eb="9">
      <t>ジカン</t>
    </rPh>
    <rPh sb="10" eb="11">
      <t>フク</t>
    </rPh>
    <phoneticPr fontId="2"/>
  </si>
  <si>
    <t>販売価格（税込）</t>
    <rPh sb="0" eb="2">
      <t>ハンバイ</t>
    </rPh>
    <rPh sb="2" eb="4">
      <t>カカク</t>
    </rPh>
    <rPh sb="5" eb="7">
      <t>ゼイコ</t>
    </rPh>
    <phoneticPr fontId="2"/>
  </si>
  <si>
    <t>教室番号</t>
    <rPh sb="0" eb="2">
      <t>キョウシツ</t>
    </rPh>
    <rPh sb="2" eb="4">
      <t>バンゴウ</t>
    </rPh>
    <phoneticPr fontId="2"/>
  </si>
  <si>
    <t>OS</t>
    <phoneticPr fontId="2"/>
  </si>
  <si>
    <t>事務部門</t>
    <rPh sb="0" eb="2">
      <t>ジム</t>
    </rPh>
    <rPh sb="2" eb="4">
      <t>ブモン</t>
    </rPh>
    <phoneticPr fontId="2"/>
  </si>
  <si>
    <t>就職支援部門</t>
    <rPh sb="0" eb="2">
      <t>シュウショク</t>
    </rPh>
    <rPh sb="2" eb="4">
      <t>シエン</t>
    </rPh>
    <rPh sb="4" eb="6">
      <t>ブモン</t>
    </rPh>
    <phoneticPr fontId="2"/>
  </si>
  <si>
    <t>コース名</t>
    <rPh sb="3" eb="4">
      <t>メイ</t>
    </rPh>
    <phoneticPr fontId="2"/>
  </si>
  <si>
    <t>年齢層</t>
    <rPh sb="0" eb="2">
      <t>ネンレイ</t>
    </rPh>
    <rPh sb="2" eb="3">
      <t>ソウ</t>
    </rPh>
    <phoneticPr fontId="2"/>
  </si>
  <si>
    <t>名称</t>
    <rPh sb="0" eb="2">
      <t>メイショウ</t>
    </rPh>
    <phoneticPr fontId="2"/>
  </si>
  <si>
    <t>受験月</t>
    <rPh sb="0" eb="2">
      <t>ジュケン</t>
    </rPh>
    <rPh sb="2" eb="3">
      <t>ツキ</t>
    </rPh>
    <phoneticPr fontId="2"/>
  </si>
  <si>
    <t>資格の認可機関</t>
    <rPh sb="0" eb="2">
      <t>シカク</t>
    </rPh>
    <rPh sb="3" eb="5">
      <t>ニンカ</t>
    </rPh>
    <rPh sb="5" eb="7">
      <t>キカン</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</si>
  <si>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</si>
  <si>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</si>
  <si>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</si>
  <si>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</si>
  <si>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</si>
  <si>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教室と別に設置</t>
    <rPh sb="0" eb="2">
      <t>キョウシツ</t>
    </rPh>
    <rPh sb="3" eb="4">
      <t>ベツ</t>
    </rPh>
    <rPh sb="5" eb="7">
      <t>セッチ</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</si>
  <si>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</si>
  <si>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</si>
  <si>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</si>
  <si>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</si>
  <si>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</si>
  <si>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喫煙室(個室)を設置</t>
    <rPh sb="0" eb="3">
      <t>キツエンシツ</t>
    </rPh>
    <rPh sb="4" eb="6">
      <t>コシツ</t>
    </rPh>
    <rPh sb="8" eb="10">
      <t>セッチ</t>
    </rPh>
    <phoneticPr fontId="2"/>
  </si>
  <si>
    <t>コーナー等</t>
    <rPh sb="4" eb="5">
      <t>トウ</t>
    </rPh>
    <phoneticPr fontId="2"/>
  </si>
  <si>
    <t>男性用</t>
    <rPh sb="0" eb="3">
      <t>ダンセイヨウ</t>
    </rPh>
    <phoneticPr fontId="2"/>
  </si>
  <si>
    <t>女性用</t>
    <rPh sb="0" eb="3">
      <t>ジョセイヨウ</t>
    </rPh>
    <phoneticPr fontId="2"/>
  </si>
  <si>
    <t>休憩室２</t>
    <rPh sb="0" eb="3">
      <t>キュウケイシツ</t>
    </rPh>
    <phoneticPr fontId="2"/>
  </si>
  <si>
    <t>喫煙所２</t>
    <rPh sb="0" eb="2">
      <t>キツエン</t>
    </rPh>
    <rPh sb="2" eb="3">
      <t>ジョ</t>
    </rPh>
    <phoneticPr fontId="2"/>
  </si>
  <si>
    <t>教室１（訓練を主に行うところ)</t>
    <rPh sb="0" eb="2">
      <t>キョウシツ</t>
    </rPh>
    <rPh sb="4" eb="6">
      <t>クンレン</t>
    </rPh>
    <rPh sb="7" eb="8">
      <t>オモ</t>
    </rPh>
    <rPh sb="9" eb="10">
      <t>オコナ</t>
    </rPh>
    <phoneticPr fontId="2"/>
  </si>
  <si>
    <t>訓練設備</t>
    <rPh sb="0" eb="2">
      <t>クンレン</t>
    </rPh>
    <rPh sb="2" eb="4">
      <t>セツビ</t>
    </rPh>
    <phoneticPr fontId="2"/>
  </si>
  <si>
    <t>実習器具等の名称</t>
    <rPh sb="0" eb="2">
      <t>ジッシュウ</t>
    </rPh>
    <rPh sb="2" eb="4">
      <t>キグ</t>
    </rPh>
    <rPh sb="4" eb="5">
      <t>トウ</t>
    </rPh>
    <rPh sb="6" eb="8">
      <t>メイショウ</t>
    </rPh>
    <phoneticPr fontId="2"/>
  </si>
  <si>
    <t>訓練科名(受講生がイメージしやすい名称を)</t>
    <rPh sb="0" eb="2">
      <t>クンレン</t>
    </rPh>
    <rPh sb="2" eb="4">
      <t>カメイ</t>
    </rPh>
    <rPh sb="5" eb="8">
      <t>ジュコウセイ</t>
    </rPh>
    <rPh sb="17" eb="19">
      <t>メイショウ</t>
    </rPh>
    <phoneticPr fontId="2"/>
  </si>
  <si>
    <t>申込月</t>
    <rPh sb="0" eb="2">
      <t>モウシコミ</t>
    </rPh>
    <rPh sb="2" eb="3">
      <t>ツキ</t>
    </rPh>
    <phoneticPr fontId="2"/>
  </si>
  <si>
    <t>求人情報誌</t>
    <rPh sb="0" eb="2">
      <t>キュウジン</t>
    </rPh>
    <rPh sb="2" eb="5">
      <t>ジョウホウシ</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</si>
  <si>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</si>
  <si>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設置台数</t>
    <rPh sb="0" eb="2">
      <t>セッチ</t>
    </rPh>
    <rPh sb="2" eb="4">
      <t>ダイスウ</t>
    </rPh>
    <phoneticPr fontId="2"/>
  </si>
  <si>
    <t>実施施設２</t>
    <rPh sb="0" eb="2">
      <t>ジッシ</t>
    </rPh>
    <rPh sb="2" eb="4">
      <t>シセツ</t>
    </rPh>
    <phoneticPr fontId="2"/>
  </si>
  <si>
    <t>分</t>
    <rPh sb="0" eb="1">
      <t>フン</t>
    </rPh>
    <phoneticPr fontId="2"/>
  </si>
  <si>
    <t>所要時間
(1分0.8㎞）</t>
    <rPh sb="0" eb="2">
      <t>ショヨウ</t>
    </rPh>
    <rPh sb="2" eb="4">
      <t>ジカン</t>
    </rPh>
    <rPh sb="7" eb="8">
      <t>フン</t>
    </rPh>
    <phoneticPr fontId="2"/>
  </si>
  <si>
    <t>委託訓練使用教室数</t>
    <rPh sb="0" eb="2">
      <t>イタク</t>
    </rPh>
    <rPh sb="2" eb="4">
      <t>クンレン</t>
    </rPh>
    <rPh sb="4" eb="6">
      <t>シヨウ</t>
    </rPh>
    <rPh sb="6" eb="8">
      <t>キョウシツ</t>
    </rPh>
    <rPh sb="8" eb="9">
      <t>スウ</t>
    </rPh>
    <phoneticPr fontId="2"/>
  </si>
  <si>
    <t>教室１</t>
    <rPh sb="0" eb="2">
      <t>キョウシツ</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</si>
  <si>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</si>
  <si>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</si>
  <si>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</si>
  <si>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</si>
  <si>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</si>
  <si>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</si>
  <si>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兼用</t>
    <rPh sb="0" eb="2">
      <t>ケンヨウ</t>
    </rPh>
    <phoneticPr fontId="2"/>
  </si>
  <si>
    <t>教室と別</t>
    <rPh sb="0" eb="2">
      <t>キョウシツ</t>
    </rPh>
    <rPh sb="3" eb="4">
      <t>ベツ</t>
    </rPh>
    <phoneticPr fontId="2"/>
  </si>
  <si>
    <t>教室２</t>
    <rPh sb="0" eb="2">
      <t>キョウシツ</t>
    </rPh>
    <phoneticPr fontId="2"/>
  </si>
  <si>
    <t>ホワイトボード２</t>
    <phoneticPr fontId="2"/>
  </si>
  <si>
    <t>プロジェクター２</t>
    <phoneticPr fontId="2"/>
  </si>
  <si>
    <t>モニター２</t>
    <phoneticPr fontId="2"/>
  </si>
  <si>
    <t>所　在　地２</t>
    <rPh sb="0" eb="1">
      <t>トコロ</t>
    </rPh>
    <rPh sb="2" eb="3">
      <t>ザイ</t>
    </rPh>
    <rPh sb="4" eb="5">
      <t>チ</t>
    </rPh>
    <phoneticPr fontId="2"/>
  </si>
  <si>
    <t>トイレ数２</t>
    <rPh sb="3" eb="4">
      <t>スウ</t>
    </rPh>
    <phoneticPr fontId="2"/>
  </si>
  <si>
    <t>1時限あたりの時間数（分）</t>
    <rPh sb="1" eb="3">
      <t>ジゲン</t>
    </rPh>
    <rPh sb="7" eb="10">
      <t>ジカンスウ</t>
    </rPh>
    <rPh sb="11" eb="12">
      <t>フン</t>
    </rPh>
    <phoneticPr fontId="2"/>
  </si>
  <si>
    <t>受講生との連絡体制</t>
    <rPh sb="0" eb="3">
      <t>ジュコウセイ</t>
    </rPh>
    <rPh sb="5" eb="7">
      <t>レンラク</t>
    </rPh>
    <rPh sb="7" eb="9">
      <t>タイセイ</t>
    </rPh>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</si>
  <si>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</si>
  <si>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</si>
  <si>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</si>
  <si>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全講師人数</t>
    <rPh sb="0" eb="1">
      <t>ゼン</t>
    </rPh>
    <rPh sb="1" eb="3">
      <t>コウシ</t>
    </rPh>
    <rPh sb="3" eb="5">
      <t>ニンズウ</t>
    </rPh>
    <phoneticPr fontId="2"/>
  </si>
  <si>
    <t>履修後自動的に取得可能な資格</t>
    <rPh sb="0" eb="2">
      <t>リシュウ</t>
    </rPh>
    <rPh sb="2" eb="3">
      <t>ゴ</t>
    </rPh>
    <rPh sb="3" eb="6">
      <t>ジドウテキ</t>
    </rPh>
    <rPh sb="7" eb="9">
      <t>シュトク</t>
    </rPh>
    <rPh sb="9" eb="11">
      <t>カノウ</t>
    </rPh>
    <rPh sb="12" eb="14">
      <t>シカク</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</si>
  <si>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</si>
  <si>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</si>
  <si>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</si>
  <si>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</si>
  <si>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</si>
  <si>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</si>
  <si>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</si>
  <si>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</si>
  <si>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</si>
  <si>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</si>
  <si>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</si>
  <si>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</si>
  <si>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今回の担当科目</t>
    <rPh sb="0" eb="2">
      <t>コンカイ</t>
    </rPh>
    <rPh sb="3" eb="5">
      <t>タントウ</t>
    </rPh>
    <rPh sb="5" eb="7">
      <t>カモク</t>
    </rPh>
    <phoneticPr fontId="2"/>
  </si>
  <si>
    <t>計</t>
    <rPh sb="0" eb="1">
      <t>ケイ</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</si>
  <si>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</si>
  <si>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</si>
  <si>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</si>
  <si>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</si>
  <si>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</si>
  <si>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</si>
  <si>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</si>
  <si>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科　　　　　名</t>
    <rPh sb="0" eb="1">
      <t>カ</t>
    </rPh>
    <rPh sb="6" eb="7">
      <t>メイ</t>
    </rPh>
    <phoneticPr fontId="2"/>
  </si>
  <si>
    <t>内　　　　　　　　　　容</t>
    <rPh sb="0" eb="1">
      <t>ウチ</t>
    </rPh>
    <rPh sb="11" eb="12">
      <t>カタチ</t>
    </rPh>
    <phoneticPr fontId="2"/>
  </si>
  <si>
    <t>××</t>
    <phoneticPr fontId="2"/>
  </si>
  <si>
    <t>毎日</t>
    <rPh sb="0" eb="2">
      <t>マイニチ</t>
    </rPh>
    <phoneticPr fontId="2"/>
  </si>
  <si>
    <t>定期</t>
    <rPh sb="0" eb="2">
      <t>テイキ</t>
    </rPh>
    <phoneticPr fontId="2"/>
  </si>
  <si>
    <t>不定期</t>
    <rPh sb="0" eb="3">
      <t>フテイキ</t>
    </rPh>
    <phoneticPr fontId="2"/>
  </si>
  <si>
    <t>○</t>
    <phoneticPr fontId="2"/>
  </si>
  <si>
    <t>相談経験年数       （通算）</t>
    <rPh sb="0" eb="2">
      <t>ソウダン</t>
    </rPh>
    <rPh sb="2" eb="4">
      <t>ケイケン</t>
    </rPh>
    <rPh sb="4" eb="6">
      <t>ネンスウ</t>
    </rPh>
    <rPh sb="14" eb="16">
      <t>ツウサン</t>
    </rPh>
    <phoneticPr fontId="2"/>
  </si>
  <si>
    <t>＊</t>
    <phoneticPr fontId="2"/>
  </si>
  <si>
    <t>＊</t>
    <phoneticPr fontId="2"/>
  </si>
  <si>
    <t>＊</t>
    <phoneticPr fontId="2"/>
  </si>
  <si>
    <t>＊</t>
    <phoneticPr fontId="2"/>
  </si>
  <si>
    <t>教室２（訓練を主に行うところ)</t>
    <rPh sb="0" eb="2">
      <t>キョウシツ</t>
    </rPh>
    <rPh sb="4" eb="6">
      <t>クンレン</t>
    </rPh>
    <rPh sb="7" eb="8">
      <t>オモ</t>
    </rPh>
    <rPh sb="9" eb="10">
      <t>オコナ</t>
    </rPh>
    <phoneticPr fontId="2"/>
  </si>
  <si>
    <t>訓練時間内訳</t>
    <rPh sb="0" eb="2">
      <t>クンレン</t>
    </rPh>
    <rPh sb="2" eb="4">
      <t>ジカン</t>
    </rPh>
    <rPh sb="4" eb="6">
      <t>ウチワケ</t>
    </rPh>
    <phoneticPr fontId="2"/>
  </si>
  <si>
    <t>受講生との連絡体制(具体的に)</t>
    <rPh sb="0" eb="3">
      <t>ジュコウセイ</t>
    </rPh>
    <rPh sb="5" eb="7">
      <t>レンラク</t>
    </rPh>
    <rPh sb="7" eb="9">
      <t>タイセイ</t>
    </rPh>
    <rPh sb="10" eb="13">
      <t>グタイテキ</t>
    </rPh>
    <phoneticPr fontId="2"/>
  </si>
  <si>
    <t>資格の認可機関名</t>
    <rPh sb="0" eb="2">
      <t>シカク</t>
    </rPh>
    <rPh sb="3" eb="5">
      <t>ニンカ</t>
    </rPh>
    <rPh sb="5" eb="7">
      <t>キカン</t>
    </rPh>
    <rPh sb="7" eb="8">
      <t>メイ</t>
    </rPh>
    <phoneticPr fontId="2"/>
  </si>
  <si>
    <t>就職支援部門
(担当者名簿は別添)</t>
    <rPh sb="0" eb="2">
      <t>シュウショク</t>
    </rPh>
    <rPh sb="2" eb="4">
      <t>シエン</t>
    </rPh>
    <rPh sb="4" eb="6">
      <t>ブモン</t>
    </rPh>
    <rPh sb="8" eb="10">
      <t>タントウ</t>
    </rPh>
    <rPh sb="10" eb="11">
      <t>シャ</t>
    </rPh>
    <phoneticPr fontId="2"/>
  </si>
  <si>
    <t>就職実績（率）</t>
    <rPh sb="0" eb="2">
      <t>シュウショク</t>
    </rPh>
    <rPh sb="2" eb="4">
      <t>ジッセキ</t>
    </rPh>
    <rPh sb="5" eb="6">
      <t>リツ</t>
    </rPh>
    <phoneticPr fontId="2"/>
  </si>
  <si>
    <t>○×マスター</t>
    <phoneticPr fontId="2"/>
  </si>
  <si>
    <t>○×出版</t>
    <rPh sb="2" eb="4">
      <t>シュッパン</t>
    </rPh>
    <phoneticPr fontId="2"/>
  </si>
  <si>
    <t>㎡</t>
    <phoneticPr fontId="2"/>
  </si>
  <si>
    <t>㎞</t>
    <phoneticPr fontId="2"/>
  </si>
  <si>
    <t>台</t>
    <rPh sb="0" eb="1">
      <t>ダイ</t>
    </rPh>
    <phoneticPr fontId="2"/>
  </si>
  <si>
    <t>なし</t>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</si>
  <si>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</si>
  <si>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</si>
  <si>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目標とする資格
（受験可能な資格）</t>
    <rPh sb="0" eb="2">
      <t>モクヒョウ</t>
    </rPh>
    <rPh sb="5" eb="7">
      <t>シカク</t>
    </rPh>
    <rPh sb="9" eb="11">
      <t>ジュケン</t>
    </rPh>
    <rPh sb="11" eb="13">
      <t>カノウ</t>
    </rPh>
    <rPh sb="14" eb="16">
      <t>シカク</t>
    </rPh>
    <phoneticPr fontId="2"/>
  </si>
  <si>
    <t>喫煙室(個室)</t>
  </si>
  <si>
    <t>喫煙室(個室)</t>
    <rPh sb="0" eb="3">
      <t>キツエンシツ</t>
    </rPh>
    <rPh sb="4" eb="6">
      <t>コシツ</t>
    </rPh>
    <phoneticPr fontId="2"/>
  </si>
  <si>
    <t>教室と別</t>
  </si>
  <si>
    <t>コーナー等</t>
  </si>
  <si>
    <t>なし</t>
  </si>
  <si>
    <t>男性用</t>
  </si>
  <si>
    <t>女性用</t>
  </si>
  <si>
    <t>兼用</t>
  </si>
  <si>
    <r>
      <t xml:space="preserve">訓練時間
</t>
    </r>
    <r>
      <rPr>
        <sz val="9"/>
        <rFont val="ＭＳ Ｐゴシック"/>
        <family val="3"/>
        <charset val="128"/>
      </rPr>
      <t>(学科＋実技）</t>
    </r>
    <rPh sb="0" eb="2">
      <t>クンレン</t>
    </rPh>
    <rPh sb="2" eb="4">
      <t>ジカン</t>
    </rPh>
    <rPh sb="6" eb="8">
      <t>ガッカ</t>
    </rPh>
    <rPh sb="9" eb="11">
      <t>ジツギ</t>
    </rPh>
    <phoneticPr fontId="2"/>
  </si>
  <si>
    <t>就職支援
時間</t>
    <rPh sb="0" eb="2">
      <t>シュウショク</t>
    </rPh>
    <rPh sb="2" eb="4">
      <t>シエン</t>
    </rPh>
    <rPh sb="5" eb="7">
      <t>ジカン</t>
    </rPh>
    <phoneticPr fontId="2"/>
  </si>
  <si>
    <t>所要時間(分)
（1分80m）</t>
    <rPh sb="0" eb="2">
      <t>ショヨウ</t>
    </rPh>
    <rPh sb="2" eb="4">
      <t>ジカン</t>
    </rPh>
    <rPh sb="5" eb="6">
      <t>フン</t>
    </rPh>
    <rPh sb="10" eb="11">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</si>
  <si>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</si>
  <si>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就職支援担当者数</t>
    <rPh sb="0" eb="2">
      <t>シュウショク</t>
    </rPh>
    <rPh sb="2" eb="4">
      <t>シエン</t>
    </rPh>
    <rPh sb="4" eb="6">
      <t>タントウ</t>
    </rPh>
    <rPh sb="6" eb="7">
      <t>シャ</t>
    </rPh>
    <rPh sb="7" eb="8">
      <t>スウ</t>
    </rPh>
    <phoneticPr fontId="2"/>
  </si>
  <si>
    <r>
      <t xml:space="preserve">机の大きさ
</t>
    </r>
    <r>
      <rPr>
        <sz val="8"/>
        <rFont val="ＭＳ Ｐゴシック"/>
        <family val="3"/>
        <charset val="128"/>
      </rPr>
      <t>（W×D×H) ㎝</t>
    </r>
    <rPh sb="0" eb="1">
      <t>ツクエ</t>
    </rPh>
    <rPh sb="2" eb="3">
      <t>オオ</t>
    </rPh>
    <phoneticPr fontId="2"/>
  </si>
  <si>
    <t>使用教室総床面積
（㎡）</t>
    <rPh sb="0" eb="2">
      <t>シヨウ</t>
    </rPh>
    <rPh sb="2" eb="4">
      <t>キョウシツ</t>
    </rPh>
    <rPh sb="4" eb="5">
      <t>ソウ</t>
    </rPh>
    <rPh sb="5" eb="8">
      <t>ユカメンセキ</t>
    </rPh>
    <phoneticPr fontId="2"/>
  </si>
  <si>
    <t>座面の大きさ W×D（㎝）</t>
    <rPh sb="0" eb="1">
      <t>ザ</t>
    </rPh>
    <rPh sb="1" eb="2">
      <t>メン</t>
    </rPh>
    <rPh sb="3" eb="4">
      <t>オオ</t>
    </rPh>
    <phoneticPr fontId="2"/>
  </si>
  <si>
    <t>ﾒｰﾙｱﾄﾞﾚｽ（半角）</t>
    <rPh sb="9" eb="11">
      <t>ハンカク</t>
    </rPh>
    <phoneticPr fontId="2"/>
  </si>
  <si>
    <t>担当者氏名</t>
    <rPh sb="0" eb="2">
      <t>タントウ</t>
    </rPh>
    <rPh sb="2" eb="3">
      <t>シャ</t>
    </rPh>
    <rPh sb="3" eb="5">
      <t>シメイ</t>
    </rPh>
    <phoneticPr fontId="2"/>
  </si>
  <si>
    <t>机の大きさ
W×D×H（㎝）</t>
    <rPh sb="0" eb="1">
      <t>ツクエ</t>
    </rPh>
    <rPh sb="2" eb="3">
      <t>オオ</t>
    </rPh>
    <phoneticPr fontId="2"/>
  </si>
  <si>
    <t>（台）</t>
    <rPh sb="1" eb="2">
      <t>ダイ</t>
    </rPh>
    <phoneticPr fontId="2"/>
  </si>
  <si>
    <t>トイレの数（設備数）</t>
    <rPh sb="4" eb="5">
      <t>カズ</t>
    </rPh>
    <rPh sb="6" eb="8">
      <t>セツビ</t>
    </rPh>
    <rPh sb="8" eb="9">
      <t>スウ</t>
    </rPh>
    <phoneticPr fontId="2"/>
  </si>
  <si>
    <t>パソコン１（スペック等）</t>
    <rPh sb="10" eb="11">
      <t>トウ</t>
    </rPh>
    <phoneticPr fontId="2"/>
  </si>
  <si>
    <t>パソコン２（スペック等）</t>
    <rPh sb="10" eb="11">
      <t>トウ</t>
    </rPh>
    <phoneticPr fontId="2"/>
  </si>
  <si>
    <t>トイレの数２（設備数）</t>
    <rPh sb="4" eb="5">
      <t>カズ</t>
    </rPh>
    <rPh sb="7" eb="9">
      <t>セツビ</t>
    </rPh>
    <rPh sb="9" eb="10">
      <t>スウ</t>
    </rPh>
    <phoneticPr fontId="2"/>
  </si>
  <si>
    <t>男性用（個）</t>
    <rPh sb="0" eb="3">
      <t>ダンセイヨウ</t>
    </rPh>
    <rPh sb="4" eb="5">
      <t>コ</t>
    </rPh>
    <phoneticPr fontId="2"/>
  </si>
  <si>
    <t>女性用（個）</t>
    <rPh sb="0" eb="3">
      <t>ジョセイヨウ</t>
    </rPh>
    <rPh sb="4" eb="5">
      <t>コ</t>
    </rPh>
    <phoneticPr fontId="2"/>
  </si>
  <si>
    <t>兼用（個）</t>
    <rPh sb="0" eb="2">
      <t>ケンヨウ</t>
    </rPh>
    <rPh sb="3" eb="4">
      <t>コ</t>
    </rPh>
    <phoneticPr fontId="2"/>
  </si>
  <si>
    <t>開始時刻</t>
    <rPh sb="0" eb="2">
      <t>カイシ</t>
    </rPh>
    <rPh sb="2" eb="4">
      <t>ジコク</t>
    </rPh>
    <phoneticPr fontId="2"/>
  </si>
  <si>
    <t>終了時刻</t>
    <rPh sb="0" eb="2">
      <t>シュウリョウ</t>
    </rPh>
    <rPh sb="2" eb="4">
      <t>ジコク</t>
    </rPh>
    <phoneticPr fontId="2"/>
  </si>
  <si>
    <t>常駐担当者数（人）</t>
    <rPh sb="0" eb="2">
      <t>ジョウチュウ</t>
    </rPh>
    <rPh sb="2" eb="4">
      <t>タントウ</t>
    </rPh>
    <rPh sb="4" eb="5">
      <t>シャ</t>
    </rPh>
    <rPh sb="5" eb="6">
      <t>スウ</t>
    </rPh>
    <rPh sb="7" eb="8">
      <t>ニン</t>
    </rPh>
    <phoneticPr fontId="2"/>
  </si>
  <si>
    <t>常駐ではない担当者数（人）</t>
    <rPh sb="0" eb="2">
      <t>ジョウチュウ</t>
    </rPh>
    <rPh sb="6" eb="8">
      <t>タントウ</t>
    </rPh>
    <rPh sb="8" eb="9">
      <t>シャ</t>
    </rPh>
    <rPh sb="9" eb="10">
      <t>スウ</t>
    </rPh>
    <rPh sb="11" eb="12">
      <t>ニン</t>
    </rPh>
    <phoneticPr fontId="2"/>
  </si>
  <si>
    <t>受入可能
定員（人）</t>
    <rPh sb="0" eb="1">
      <t>ウ</t>
    </rPh>
    <rPh sb="1" eb="2">
      <t>イ</t>
    </rPh>
    <rPh sb="2" eb="4">
      <t>カノウ</t>
    </rPh>
    <rPh sb="5" eb="7">
      <t>テイイン</t>
    </rPh>
    <rPh sb="8" eb="9">
      <t>ニン</t>
    </rPh>
    <phoneticPr fontId="2"/>
  </si>
  <si>
    <t>教育部門
（講師名簿は別添）</t>
    <rPh sb="0" eb="2">
      <t>キョウイク</t>
    </rPh>
    <rPh sb="2" eb="4">
      <t>ブモン</t>
    </rPh>
    <rPh sb="6" eb="8">
      <t>コウシ</t>
    </rPh>
    <rPh sb="8" eb="10">
      <t>メイボ</t>
    </rPh>
    <rPh sb="11" eb="13">
      <t>ベッテン</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</si>
  <si>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</si>
  <si>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受講対象者要件
(具体的に)</t>
    <rPh sb="0" eb="2">
      <t>ジュコウ</t>
    </rPh>
    <rPh sb="2" eb="5">
      <t>タイショウシャ</t>
    </rPh>
    <rPh sb="5" eb="7">
      <t>ヨウケン</t>
    </rPh>
    <rPh sb="9" eb="12">
      <t>グタイテキ</t>
    </rPh>
    <phoneticPr fontId="2"/>
  </si>
  <si>
    <t>机の大きさ
W×D×H
(㎝)</t>
    <rPh sb="0" eb="1">
      <t>ツクエ</t>
    </rPh>
    <rPh sb="2" eb="3">
      <t>オオ</t>
    </rPh>
    <phoneticPr fontId="2"/>
  </si>
  <si>
    <t>○</t>
    <phoneticPr fontId="2"/>
  </si>
  <si>
    <t>全講師数（人）</t>
    <rPh sb="0" eb="1">
      <t>ゼン</t>
    </rPh>
    <rPh sb="1" eb="3">
      <t>コウシ</t>
    </rPh>
    <rPh sb="3" eb="4">
      <t>スウ</t>
    </rPh>
    <rPh sb="5" eb="6">
      <t>ニン</t>
    </rPh>
    <phoneticPr fontId="2"/>
  </si>
  <si>
    <t>うち常勤者数（人）</t>
    <rPh sb="2" eb="5">
      <t>ジョウキンシャ</t>
    </rPh>
    <rPh sb="5" eb="6">
      <t>スウ</t>
    </rPh>
    <rPh sb="7" eb="8">
      <t>ニン</t>
    </rPh>
    <phoneticPr fontId="2"/>
  </si>
  <si>
    <t>うち非常勤者数（人）</t>
    <rPh sb="2" eb="5">
      <t>ヒジョウキン</t>
    </rPh>
    <rPh sb="5" eb="6">
      <t>シャ</t>
    </rPh>
    <rPh sb="6" eb="7">
      <t>スウ</t>
    </rPh>
    <rPh sb="8" eb="9">
      <t>ニン</t>
    </rPh>
    <phoneticPr fontId="2"/>
  </si>
  <si>
    <t>うち指導員免許取得者（人）</t>
    <rPh sb="2" eb="5">
      <t>シドウイン</t>
    </rPh>
    <rPh sb="5" eb="7">
      <t>メンキョ</t>
    </rPh>
    <rPh sb="7" eb="9">
      <t>シュトク</t>
    </rPh>
    <rPh sb="9" eb="10">
      <t>シャ</t>
    </rPh>
    <rPh sb="11" eb="12">
      <t>ニン</t>
    </rPh>
    <phoneticPr fontId="2"/>
  </si>
  <si>
    <t>うち能力開発促進法第三十条の二第二項該当者（人）</t>
    <rPh sb="2" eb="4">
      <t>ノウリョク</t>
    </rPh>
    <rPh sb="4" eb="6">
      <t>カイハツ</t>
    </rPh>
    <rPh sb="6" eb="9">
      <t>ソクシンホウ</t>
    </rPh>
    <rPh sb="9" eb="10">
      <t>ダイ</t>
    </rPh>
    <rPh sb="10" eb="13">
      <t>３０ジョウ</t>
    </rPh>
    <rPh sb="14" eb="15">
      <t>２</t>
    </rPh>
    <rPh sb="15" eb="16">
      <t>ダイ</t>
    </rPh>
    <rPh sb="16" eb="18">
      <t>２コウ</t>
    </rPh>
    <rPh sb="18" eb="21">
      <t>ガイトウシャ</t>
    </rPh>
    <rPh sb="22" eb="23">
      <t>ニン</t>
    </rPh>
    <phoneticPr fontId="2"/>
  </si>
  <si>
    <t>全担当者数
（人）</t>
    <rPh sb="0" eb="1">
      <t>ゼン</t>
    </rPh>
    <rPh sb="1" eb="3">
      <t>タントウ</t>
    </rPh>
    <rPh sb="3" eb="4">
      <t>シャ</t>
    </rPh>
    <rPh sb="4" eb="5">
      <t>スウ</t>
    </rPh>
    <rPh sb="7" eb="8">
      <t>ニン</t>
    </rPh>
    <phoneticPr fontId="2"/>
  </si>
  <si>
    <t>委託訓練費見積り
（一ヶ月一人当たり）</t>
    <rPh sb="0" eb="2">
      <t>イタク</t>
    </rPh>
    <rPh sb="2" eb="4">
      <t>クンレン</t>
    </rPh>
    <rPh sb="4" eb="5">
      <t>ヒ</t>
    </rPh>
    <rPh sb="5" eb="7">
      <t>ミツモ</t>
    </rPh>
    <rPh sb="10" eb="11">
      <t>イチ</t>
    </rPh>
    <rPh sb="12" eb="13">
      <t>ゲツ</t>
    </rPh>
    <rPh sb="13" eb="14">
      <t>イチ</t>
    </rPh>
    <rPh sb="14" eb="15">
      <t>ニン</t>
    </rPh>
    <rPh sb="15" eb="16">
      <t>ア</t>
    </rPh>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</si>
  <si>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</si>
  <si>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</si>
  <si>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</si>
  <si>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アスベスト使用の有無</t>
    <rPh sb="5" eb="7">
      <t>シヨウ</t>
    </rPh>
    <rPh sb="8" eb="10">
      <t>ウム</t>
    </rPh>
    <phoneticPr fontId="2"/>
  </si>
  <si>
    <t>ＯＡ教室１</t>
    <rPh sb="2" eb="4">
      <t>キョウシツ</t>
    </rPh>
    <phoneticPr fontId="2"/>
  </si>
  <si>
    <t>パソコン１
（スペック等）</t>
    <rPh sb="11" eb="12">
      <t>トウ</t>
    </rPh>
    <phoneticPr fontId="2"/>
  </si>
  <si>
    <t>Km</t>
    <phoneticPr fontId="2"/>
  </si>
  <si>
    <t>トイレの数（個）</t>
    <rPh sb="4" eb="5">
      <t>スウ</t>
    </rPh>
    <rPh sb="6" eb="7">
      <t>コ</t>
    </rPh>
    <phoneticPr fontId="2"/>
  </si>
  <si>
    <t>２　委託訓練教育実績</t>
    <rPh sb="2" eb="4">
      <t>イタク</t>
    </rPh>
    <rPh sb="4" eb="6">
      <t>クンレン</t>
    </rPh>
    <rPh sb="6" eb="8">
      <t>キョウイク</t>
    </rPh>
    <rPh sb="8" eb="10">
      <t>ジッセキ</t>
    </rPh>
    <phoneticPr fontId="2"/>
  </si>
  <si>
    <t>３　訓練実施施設の概要</t>
    <rPh sb="2" eb="4">
      <t>クンレン</t>
    </rPh>
    <rPh sb="4" eb="6">
      <t>ジッシ</t>
    </rPh>
    <rPh sb="6" eb="8">
      <t>シセツ</t>
    </rPh>
    <rPh sb="9" eb="11">
      <t>ガイヨウ</t>
    </rPh>
    <phoneticPr fontId="2"/>
  </si>
  <si>
    <t>１　契約者及び訓練規模等</t>
    <rPh sb="2" eb="5">
      <t>ケイヤクシャ</t>
    </rPh>
    <rPh sb="5" eb="6">
      <t>オヨ</t>
    </rPh>
    <rPh sb="7" eb="9">
      <t>クンレン</t>
    </rPh>
    <rPh sb="9" eb="11">
      <t>キボ</t>
    </rPh>
    <rPh sb="11" eb="12">
      <t>トウ</t>
    </rPh>
    <phoneticPr fontId="2"/>
  </si>
  <si>
    <t>４　訓練の概要</t>
    <rPh sb="2" eb="4">
      <t>クンレン</t>
    </rPh>
    <rPh sb="5" eb="7">
      <t>ガイヨウ</t>
    </rPh>
    <phoneticPr fontId="2"/>
  </si>
  <si>
    <t>メールアドレス</t>
    <phoneticPr fontId="2"/>
  </si>
  <si>
    <t>委託訓練費一ヶ月
一人当たりの見積り予定経費（円）</t>
    <rPh sb="0" eb="2">
      <t>イタク</t>
    </rPh>
    <rPh sb="2" eb="4">
      <t>クンレン</t>
    </rPh>
    <rPh sb="4" eb="5">
      <t>ヒ</t>
    </rPh>
    <rPh sb="5" eb="6">
      <t>１</t>
    </rPh>
    <rPh sb="7" eb="8">
      <t>ゲツ</t>
    </rPh>
    <rPh sb="9" eb="11">
      <t>ヒトリ</t>
    </rPh>
    <rPh sb="11" eb="12">
      <t>ア</t>
    </rPh>
    <rPh sb="15" eb="17">
      <t>ミツモ</t>
    </rPh>
    <rPh sb="18" eb="20">
      <t>ヨテイ</t>
    </rPh>
    <rPh sb="20" eb="22">
      <t>ケイヒ</t>
    </rPh>
    <rPh sb="23" eb="24">
      <t>エン</t>
    </rPh>
    <phoneticPr fontId="2"/>
  </si>
  <si>
    <t>所在地
(区市から)</t>
    <rPh sb="0" eb="3">
      <t>ショザイチ</t>
    </rPh>
    <rPh sb="5" eb="7">
      <t>クシ</t>
    </rPh>
    <phoneticPr fontId="2"/>
  </si>
  <si>
    <t>うち
実技時間</t>
    <rPh sb="3" eb="5">
      <t>ジツギ</t>
    </rPh>
    <rPh sb="5" eb="7">
      <t>ジカン</t>
    </rPh>
    <phoneticPr fontId="2"/>
  </si>
  <si>
    <t>最寄り駅(バス停)からの距離２</t>
    <rPh sb="0" eb="2">
      <t>モヨ</t>
    </rPh>
    <rPh sb="3" eb="4">
      <t>エキ</t>
    </rPh>
    <rPh sb="7" eb="8">
      <t>テイ</t>
    </rPh>
    <rPh sb="12" eb="14">
      <t>キョリ</t>
    </rPh>
    <phoneticPr fontId="2"/>
  </si>
  <si>
    <t>ＯＡ教室２</t>
    <rPh sb="2" eb="4">
      <t>キョウシツ</t>
    </rPh>
    <phoneticPr fontId="2"/>
  </si>
  <si>
    <t>設置台数
（台）</t>
    <rPh sb="0" eb="2">
      <t>セッチ</t>
    </rPh>
    <rPh sb="2" eb="4">
      <t>ダイスウ</t>
    </rPh>
    <rPh sb="6" eb="7">
      <t>ダイ</t>
    </rPh>
    <phoneticPr fontId="2"/>
  </si>
  <si>
    <t>就職支援カリキュラム詳細</t>
    <rPh sb="0" eb="2">
      <t>シュウショク</t>
    </rPh>
    <rPh sb="2" eb="4">
      <t>シエン</t>
    </rPh>
    <rPh sb="10" eb="12">
      <t>ショウサイ</t>
    </rPh>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</si>
  <si>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</si>
  <si>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</si>
  <si>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t>
    <phoneticPr fontId="2"/>
  </si>
  <si>
    <t>３ヶ月</t>
    <rPh sb="2" eb="3">
      <t>ゲツ</t>
    </rPh>
    <phoneticPr fontId="2"/>
  </si>
  <si>
    <r>
      <t xml:space="preserve">机の大きさ
</t>
    </r>
    <r>
      <rPr>
        <sz val="8"/>
        <rFont val="ＭＳ Ｐゴシック"/>
        <family val="3"/>
        <charset val="128"/>
      </rPr>
      <t>W×D×H（㎝）</t>
    </r>
    <rPh sb="0" eb="1">
      <t>ツクエ</t>
    </rPh>
    <rPh sb="2" eb="3">
      <t>オオ</t>
    </rPh>
    <phoneticPr fontId="2"/>
  </si>
  <si>
    <t>座面の大きさ
W×D（㎝）</t>
    <rPh sb="0" eb="1">
      <t>ザ</t>
    </rPh>
    <rPh sb="1" eb="2">
      <t>メン</t>
    </rPh>
    <rPh sb="3" eb="4">
      <t>オオ</t>
    </rPh>
    <phoneticPr fontId="2"/>
  </si>
  <si>
    <t>実施施設２の最寄り駅</t>
    <rPh sb="0" eb="2">
      <t>ジッシ</t>
    </rPh>
    <rPh sb="2" eb="4">
      <t>シセツ</t>
    </rPh>
    <rPh sb="6" eb="8">
      <t>モヨリ</t>
    </rPh>
    <rPh sb="9" eb="10">
      <t>エキ</t>
    </rPh>
    <phoneticPr fontId="2"/>
  </si>
  <si>
    <t>座面の大きさ（W×D）</t>
    <rPh sb="0" eb="1">
      <t>ザ</t>
    </rPh>
    <rPh sb="1" eb="2">
      <t>メン</t>
    </rPh>
    <rPh sb="3" eb="4">
      <t>オオ</t>
    </rPh>
    <phoneticPr fontId="2"/>
  </si>
  <si>
    <t>パソコン２
（スペック等）</t>
    <rPh sb="11" eb="12">
      <t>トウ</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</si>
  <si>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</si>
  <si>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</si>
  <si>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</si>
  <si>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指導員免許
取得者</t>
    <rPh sb="3" eb="6">
      <t>シドウイン</t>
    </rPh>
    <rPh sb="6" eb="8">
      <t>メンキョ</t>
    </rPh>
    <rPh sb="9" eb="12">
      <t>シュトクシャ</t>
    </rPh>
    <phoneticPr fontId="2"/>
  </si>
  <si>
    <t>うち
能開法
第30条の２
第２項該当者</t>
    <rPh sb="3" eb="4">
      <t>ノウ</t>
    </rPh>
    <rPh sb="4" eb="5">
      <t>カイ</t>
    </rPh>
    <rPh sb="5" eb="6">
      <t>ホウ</t>
    </rPh>
    <rPh sb="7" eb="8">
      <t>ダイ</t>
    </rPh>
    <rPh sb="10" eb="11">
      <t>ジョウ</t>
    </rPh>
    <rPh sb="14" eb="15">
      <t>ダイ</t>
    </rPh>
    <rPh sb="16" eb="17">
      <t>コウ</t>
    </rPh>
    <rPh sb="17" eb="20">
      <t>ガイトウシャ</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</si>
  <si>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</si>
  <si>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</si>
  <si>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</si>
  <si>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t>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</si>
  <si>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</si>
  <si>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</si>
  <si>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</si>
  <si>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</si>
  <si>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実技時間計</t>
    <rPh sb="0" eb="2">
      <t>ジツギ</t>
    </rPh>
    <rPh sb="2" eb="4">
      <t>ジカン</t>
    </rPh>
    <rPh sb="4" eb="5">
      <t>ケイ</t>
    </rPh>
    <phoneticPr fontId="2"/>
  </si>
  <si>
    <r>
      <t>７　就職支援の概要・就職支援カリキュラム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シュウショク</t>
    </rPh>
    <rPh sb="4" eb="6">
      <t>シエン</t>
    </rPh>
    <rPh sb="7" eb="9">
      <t>ガイヨウ</t>
    </rPh>
    <rPh sb="10" eb="12">
      <t>シュウショク</t>
    </rPh>
    <rPh sb="12" eb="14">
      <t>シエン</t>
    </rPh>
    <rPh sb="22" eb="24">
      <t>クンレン</t>
    </rPh>
    <rPh sb="24" eb="26">
      <t>カモク</t>
    </rPh>
    <rPh sb="29" eb="31">
      <t>サクセイ</t>
    </rPh>
    <phoneticPr fontId="2"/>
  </si>
  <si>
    <t>うちその他就職支援担当者数</t>
    <rPh sb="4" eb="5">
      <t>タ</t>
    </rPh>
    <rPh sb="5" eb="7">
      <t>シュウショク</t>
    </rPh>
    <rPh sb="7" eb="9">
      <t>シエン</t>
    </rPh>
    <rPh sb="9" eb="11">
      <t>タントウ</t>
    </rPh>
    <rPh sb="11" eb="12">
      <t>シャ</t>
    </rPh>
    <rPh sb="12" eb="13">
      <t>スウ</t>
    </rPh>
    <phoneticPr fontId="2"/>
  </si>
  <si>
    <t>その他就職支援担当者数（人）</t>
    <rPh sb="2" eb="3">
      <t>タ</t>
    </rPh>
    <rPh sb="3" eb="5">
      <t>シュウショク</t>
    </rPh>
    <rPh sb="5" eb="7">
      <t>シエン</t>
    </rPh>
    <rPh sb="7" eb="10">
      <t>タントウシャ</t>
    </rPh>
    <rPh sb="10" eb="11">
      <t>スウ</t>
    </rPh>
    <rPh sb="12" eb="13">
      <t>ニン</t>
    </rPh>
    <phoneticPr fontId="2"/>
  </si>
  <si>
    <t>企業説明会の有無＊</t>
    <rPh sb="0" eb="2">
      <t>キギョウ</t>
    </rPh>
    <rPh sb="2" eb="5">
      <t>セツメイカイ</t>
    </rPh>
    <rPh sb="6" eb="8">
      <t>ウム</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</si>
  <si>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</si>
  <si>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８　就　職　担　当　者　名　簿</t>
    <rPh sb="2" eb="3">
      <t>シュウ</t>
    </rPh>
    <rPh sb="4" eb="5">
      <t>ショク</t>
    </rPh>
    <rPh sb="6" eb="7">
      <t>タン</t>
    </rPh>
    <rPh sb="8" eb="9">
      <t>トウ</t>
    </rPh>
    <rPh sb="10" eb="11">
      <t>シャ</t>
    </rPh>
    <rPh sb="12" eb="13">
      <t>メイ</t>
    </rPh>
    <rPh sb="14" eb="15">
      <t>ボ</t>
    </rPh>
    <phoneticPr fontId="2"/>
  </si>
  <si>
    <t>入校式・修了式</t>
    <rPh sb="0" eb="2">
      <t>ニュウコウ</t>
    </rPh>
    <rPh sb="2" eb="3">
      <t>シキ</t>
    </rPh>
    <rPh sb="4" eb="6">
      <t>シュウリョウ</t>
    </rPh>
    <rPh sb="6" eb="7">
      <t>シキ</t>
    </rPh>
    <phoneticPr fontId="2"/>
  </si>
  <si>
    <t>※７　就職支援概要・就職支援カリキュラム「就職支援部門｣全担当者人数分すべて記載すること。</t>
    <rPh sb="3" eb="5">
      <t>シュウショク</t>
    </rPh>
    <rPh sb="5" eb="7">
      <t>シエン</t>
    </rPh>
    <rPh sb="7" eb="9">
      <t>ガイヨウ</t>
    </rPh>
    <rPh sb="10" eb="12">
      <t>シュウショク</t>
    </rPh>
    <rPh sb="12" eb="14">
      <t>シエン</t>
    </rPh>
    <rPh sb="21" eb="23">
      <t>シュウショク</t>
    </rPh>
    <rPh sb="23" eb="25">
      <t>シエン</t>
    </rPh>
    <rPh sb="25" eb="27">
      <t>ブモン</t>
    </rPh>
    <rPh sb="28" eb="29">
      <t>ゼン</t>
    </rPh>
    <rPh sb="29" eb="31">
      <t>タントウ</t>
    </rPh>
    <rPh sb="31" eb="32">
      <t>シャ</t>
    </rPh>
    <rPh sb="32" eb="34">
      <t>ニンズウ</t>
    </rPh>
    <rPh sb="34" eb="35">
      <t>ブン</t>
    </rPh>
    <rPh sb="38" eb="40">
      <t>キサイ</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</si>
  <si>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</si>
  <si>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</si>
  <si>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</si>
  <si>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＊自社出版については定価表示があっても販売しない（無償提供）。</t>
    <rPh sb="1" eb="3">
      <t>ジシャ</t>
    </rPh>
    <rPh sb="3" eb="5">
      <t>シュッパン</t>
    </rPh>
    <rPh sb="10" eb="12">
      <t>テイカ</t>
    </rPh>
    <rPh sb="12" eb="14">
      <t>ヒョウジ</t>
    </rPh>
    <rPh sb="19" eb="21">
      <t>ハンバイ</t>
    </rPh>
    <rPh sb="25" eb="27">
      <t>ムショウ</t>
    </rPh>
    <rPh sb="27" eb="29">
      <t>テイキョウ</t>
    </rPh>
    <phoneticPr fontId="2"/>
  </si>
  <si>
    <t>＊自社出版であっても、書店等一般に販売されているものに関しては販売可能。</t>
    <rPh sb="1" eb="3">
      <t>ジシャ</t>
    </rPh>
    <rPh sb="3" eb="5">
      <t>シュッパン</t>
    </rPh>
    <rPh sb="11" eb="14">
      <t>ショテントウ</t>
    </rPh>
    <rPh sb="14" eb="16">
      <t>イッパン</t>
    </rPh>
    <rPh sb="17" eb="19">
      <t>ハンバイ</t>
    </rPh>
    <rPh sb="27" eb="28">
      <t>カン</t>
    </rPh>
    <rPh sb="31" eb="33">
      <t>ハンバイ</t>
    </rPh>
    <rPh sb="33" eb="35">
      <t>カノウ</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</si>
  <si>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</si>
  <si>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</si>
  <si>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※要件</t>
    <rPh sb="1" eb="3">
      <t>ヨウケン</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</si>
  <si>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</si>
  <si>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</si>
  <si>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</si>
  <si>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</si>
  <si>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</si>
  <si>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</si>
  <si>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下記要件２に該当</t>
    <rPh sb="0" eb="2">
      <t>カキ</t>
    </rPh>
    <rPh sb="2" eb="4">
      <t>ヨウケン</t>
    </rPh>
    <rPh sb="6" eb="8">
      <t>ガイトウ</t>
    </rPh>
    <phoneticPr fontId="2"/>
  </si>
  <si>
    <t>2-(3)</t>
  </si>
  <si>
    <t>２年</t>
    <rPh sb="1" eb="2">
      <t>ネン</t>
    </rPh>
    <phoneticPr fontId="2"/>
  </si>
  <si>
    <t>高卒</t>
    <rPh sb="0" eb="2">
      <t>コウソツ</t>
    </rPh>
    <phoneticPr fontId="2"/>
  </si>
  <si>
    <t>大卒</t>
    <rPh sb="0" eb="2">
      <t>ダイソツ</t>
    </rPh>
    <phoneticPr fontId="2"/>
  </si>
  <si>
    <t>３年</t>
    <rPh sb="1" eb="2">
      <t>ネン</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</si>
  <si>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</si>
  <si>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</si>
  <si>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</si>
  <si>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</si>
  <si>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</si>
  <si>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</si>
  <si>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2" eb="34">
      <t>メンジョ</t>
    </rPh>
    <rPh sb="35" eb="36">
      <t>ウ</t>
    </rPh>
    <rPh sb="44" eb="45">
      <t>モノ</t>
    </rPh>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</si>
  <si>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</si>
  <si>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</si>
  <si>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</si>
  <si>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</si>
  <si>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</si>
  <si>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</si>
  <si>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t xml:space="preserve">           実務の経験を有する者</t>
    <rPh sb="11" eb="13">
      <t>ジツム</t>
    </rPh>
    <rPh sb="14" eb="16">
      <t>ケイケン</t>
    </rPh>
    <rPh sb="17" eb="18">
      <t>ユウ</t>
    </rPh>
    <rPh sb="20" eb="21">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</si>
  <si>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</si>
  <si>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</si>
  <si>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</si>
  <si>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就職支援総時間</t>
    <rPh sb="0" eb="2">
      <t>シュウショク</t>
    </rPh>
    <rPh sb="2" eb="4">
      <t>シエン</t>
    </rPh>
    <rPh sb="4" eb="5">
      <t>ソウ</t>
    </rPh>
    <rPh sb="5" eb="7">
      <t>ジカン</t>
    </rPh>
    <phoneticPr fontId="2"/>
  </si>
  <si>
    <r>
      <t>※</t>
    </r>
    <r>
      <rPr>
        <sz val="10"/>
        <color indexed="10"/>
        <rFont val="ＭＳ Ｐゴシック"/>
        <family val="3"/>
        <charset val="128"/>
      </rPr>
      <t>「有」の場合は以下を必ず記載すること。</t>
    </r>
    <rPh sb="2" eb="3">
      <t>アリ</t>
    </rPh>
    <rPh sb="5" eb="7">
      <t>バアイ</t>
    </rPh>
    <rPh sb="8" eb="10">
      <t>イカ</t>
    </rPh>
    <rPh sb="11" eb="12">
      <t>カナラ</t>
    </rPh>
    <rPh sb="13" eb="15">
      <t>キサイ</t>
    </rPh>
    <phoneticPr fontId="2"/>
  </si>
  <si>
    <t>在席日数</t>
    <rPh sb="0" eb="2">
      <t>ザイセキ</t>
    </rPh>
    <rPh sb="2" eb="4">
      <t>ニッスウ</t>
    </rPh>
    <phoneticPr fontId="2"/>
  </si>
  <si>
    <t>（値引き額）</t>
    <rPh sb="1" eb="3">
      <t>ネビ</t>
    </rPh>
    <rPh sb="4" eb="5">
      <t>ガク</t>
    </rPh>
    <phoneticPr fontId="2"/>
  </si>
  <si>
    <t>＊販売価格（税込）の合計額が15,000円以内になるようにすること。</t>
    <rPh sb="1" eb="3">
      <t>ハンバイ</t>
    </rPh>
    <rPh sb="3" eb="5">
      <t>カカク</t>
    </rPh>
    <rPh sb="6" eb="8">
      <t>ゼイコミ</t>
    </rPh>
    <rPh sb="10" eb="12">
      <t>ゴウケイ</t>
    </rPh>
    <rPh sb="12" eb="13">
      <t>ガク</t>
    </rPh>
    <rPh sb="20" eb="21">
      <t>エン</t>
    </rPh>
    <rPh sb="21" eb="23">
      <t>イナイ</t>
    </rPh>
    <phoneticPr fontId="2"/>
  </si>
  <si>
    <t>合計</t>
    <rPh sb="0" eb="2">
      <t>ゴウケイ</t>
    </rPh>
    <phoneticPr fontId="2"/>
  </si>
  <si>
    <t>コース分類番号</t>
    <rPh sb="3" eb="5">
      <t>ブンルイ</t>
    </rPh>
    <rPh sb="5" eb="7">
      <t>バンゴウ</t>
    </rPh>
    <phoneticPr fontId="2"/>
  </si>
  <si>
    <t>コース分類
番号</t>
    <rPh sb="3" eb="5">
      <t>ブンルイ</t>
    </rPh>
    <rPh sb="6" eb="8">
      <t>バンゴウ</t>
    </rPh>
    <phoneticPr fontId="2"/>
  </si>
  <si>
    <t>入校式及び修了式の日程、時間数は変更しないこと。</t>
    <rPh sb="0" eb="3">
      <t>ニュウコウシキ</t>
    </rPh>
    <rPh sb="3" eb="4">
      <t>オヨ</t>
    </rPh>
    <rPh sb="5" eb="7">
      <t>シュウリョウ</t>
    </rPh>
    <rPh sb="7" eb="8">
      <t>シキ</t>
    </rPh>
    <rPh sb="9" eb="11">
      <t>ニッテイ</t>
    </rPh>
    <rPh sb="12" eb="14">
      <t>ジカン</t>
    </rPh>
    <rPh sb="14" eb="15">
      <t>スウ</t>
    </rPh>
    <rPh sb="16" eb="18">
      <t>ヘンコウ</t>
    </rPh>
    <phoneticPr fontId="2"/>
  </si>
  <si>
    <t>最低履行人数</t>
    <rPh sb="0" eb="2">
      <t>サイテイ</t>
    </rPh>
    <rPh sb="2" eb="4">
      <t>リコウ</t>
    </rPh>
    <rPh sb="4" eb="6">
      <t>ニンズウ</t>
    </rPh>
    <phoneticPr fontId="2"/>
  </si>
  <si>
    <t>月計</t>
    <rPh sb="0" eb="1">
      <t>ツキ</t>
    </rPh>
    <rPh sb="1" eb="2">
      <t>ケイ</t>
    </rPh>
    <phoneticPr fontId="2"/>
  </si>
  <si>
    <t>※以下のものをご準備の上、ご提出ください。</t>
    <rPh sb="1" eb="3">
      <t>イカ</t>
    </rPh>
    <rPh sb="8" eb="10">
      <t>ジュンビ</t>
    </rPh>
    <rPh sb="11" eb="12">
      <t>ウエ</t>
    </rPh>
    <rPh sb="14" eb="16">
      <t>テイシュツ</t>
    </rPh>
    <phoneticPr fontId="2"/>
  </si>
  <si>
    <t>※データ以外の提出物は全て印刷してください。</t>
    <rPh sb="4" eb="6">
      <t>イガイ</t>
    </rPh>
    <rPh sb="7" eb="9">
      <t>テイシュツ</t>
    </rPh>
    <rPh sb="9" eb="10">
      <t>ブツ</t>
    </rPh>
    <rPh sb="11" eb="12">
      <t>スベ</t>
    </rPh>
    <rPh sb="13" eb="15">
      <t>インサツ</t>
    </rPh>
    <phoneticPr fontId="2"/>
  </si>
  <si>
    <t>チェック欄</t>
    <rPh sb="4" eb="5">
      <t>ラン</t>
    </rPh>
    <phoneticPr fontId="2"/>
  </si>
  <si>
    <t>提　　　出　　　物</t>
    <rPh sb="0" eb="1">
      <t>ツツミ</t>
    </rPh>
    <rPh sb="4" eb="5">
      <t>デ</t>
    </rPh>
    <rPh sb="8" eb="9">
      <t>ブツ</t>
    </rPh>
    <phoneticPr fontId="2"/>
  </si>
  <si>
    <t>注　　意　　事　　項</t>
    <rPh sb="0" eb="1">
      <t>チュウ</t>
    </rPh>
    <rPh sb="3" eb="4">
      <t>イ</t>
    </rPh>
    <rPh sb="6" eb="7">
      <t>コト</t>
    </rPh>
    <rPh sb="9" eb="10">
      <t>コウ</t>
    </rPh>
    <phoneticPr fontId="2"/>
  </si>
  <si>
    <t>教室配置図（例示参照）</t>
    <rPh sb="0" eb="2">
      <t>キョウシツ</t>
    </rPh>
    <rPh sb="2" eb="4">
      <t>ハイチ</t>
    </rPh>
    <rPh sb="4" eb="5">
      <t>ズ</t>
    </rPh>
    <rPh sb="6" eb="8">
      <t>レイジ</t>
    </rPh>
    <rPh sb="8" eb="10">
      <t>サンショウ</t>
    </rPh>
    <phoneticPr fontId="2"/>
  </si>
  <si>
    <t>ＯＡ室、その他使用予定教室全てについて用意</t>
    <rPh sb="19" eb="21">
      <t>ヨウイ</t>
    </rPh>
    <phoneticPr fontId="2"/>
  </si>
  <si>
    <t>訓練施設、設備の写真</t>
    <rPh sb="0" eb="2">
      <t>クンレン</t>
    </rPh>
    <rPh sb="2" eb="4">
      <t>シセツ</t>
    </rPh>
    <rPh sb="5" eb="7">
      <t>セツビ</t>
    </rPh>
    <rPh sb="8" eb="10">
      <t>シャシン</t>
    </rPh>
    <phoneticPr fontId="2"/>
  </si>
  <si>
    <t>建物の概観、教室全景、机・椅子、設備機器等を鮮明に撮影したもの</t>
    <rPh sb="22" eb="24">
      <t>センメイ</t>
    </rPh>
    <rPh sb="25" eb="27">
      <t>サツエイ</t>
    </rPh>
    <phoneticPr fontId="2"/>
  </si>
  <si>
    <t>地図（最寄り駅又はバス停から実施施設まで）</t>
    <rPh sb="0" eb="2">
      <t>チズ</t>
    </rPh>
    <rPh sb="3" eb="5">
      <t>モヨ</t>
    </rPh>
    <rPh sb="6" eb="7">
      <t>エキ</t>
    </rPh>
    <rPh sb="7" eb="8">
      <t>マタ</t>
    </rPh>
    <rPh sb="11" eb="12">
      <t>テイ</t>
    </rPh>
    <rPh sb="14" eb="16">
      <t>ジッシ</t>
    </rPh>
    <rPh sb="16" eb="18">
      <t>シセツ</t>
    </rPh>
    <phoneticPr fontId="2"/>
  </si>
  <si>
    <t>履修後取得可能な資格及び目標とする資格の概要、試験実施機関、団体等</t>
    <rPh sb="0" eb="2">
      <t>リシュウ</t>
    </rPh>
    <rPh sb="2" eb="3">
      <t>ゴ</t>
    </rPh>
    <rPh sb="3" eb="5">
      <t>シュトク</t>
    </rPh>
    <rPh sb="5" eb="7">
      <t>カノウ</t>
    </rPh>
    <rPh sb="8" eb="10">
      <t>シカク</t>
    </rPh>
    <rPh sb="10" eb="11">
      <t>オヨ</t>
    </rPh>
    <rPh sb="12" eb="14">
      <t>モクヒョウ</t>
    </rPh>
    <rPh sb="17" eb="19">
      <t>シカク</t>
    </rPh>
    <rPh sb="20" eb="22">
      <t>ガイヨウ</t>
    </rPh>
    <rPh sb="23" eb="25">
      <t>シケン</t>
    </rPh>
    <rPh sb="25" eb="27">
      <t>ジッシ</t>
    </rPh>
    <rPh sb="27" eb="29">
      <t>キカン</t>
    </rPh>
    <rPh sb="30" eb="32">
      <t>ダンタイ</t>
    </rPh>
    <rPh sb="32" eb="33">
      <t>トウ</t>
    </rPh>
    <phoneticPr fontId="2"/>
  </si>
  <si>
    <t>職業紹介権の写し</t>
    <rPh sb="0" eb="2">
      <t>ショクギョウ</t>
    </rPh>
    <rPh sb="2" eb="4">
      <t>ショウカイ</t>
    </rPh>
    <rPh sb="4" eb="5">
      <t>ケン</t>
    </rPh>
    <rPh sb="6" eb="7">
      <t>ウツ</t>
    </rPh>
    <phoneticPr fontId="2"/>
  </si>
  <si>
    <t>法人の定款、寄付行為等の写し</t>
    <rPh sb="0" eb="2">
      <t>ホウジン</t>
    </rPh>
    <rPh sb="3" eb="5">
      <t>テイカン</t>
    </rPh>
    <rPh sb="6" eb="8">
      <t>キフ</t>
    </rPh>
    <rPh sb="8" eb="10">
      <t>コウイ</t>
    </rPh>
    <rPh sb="10" eb="11">
      <t>トウ</t>
    </rPh>
    <rPh sb="12" eb="13">
      <t>ウツ</t>
    </rPh>
    <phoneticPr fontId="2"/>
  </si>
  <si>
    <t>貸借対照表及び
損益計算書又は消費収支計算書</t>
    <rPh sb="0" eb="2">
      <t>タイシャク</t>
    </rPh>
    <rPh sb="2" eb="5">
      <t>タイショウヒョウ</t>
    </rPh>
    <rPh sb="5" eb="6">
      <t>オヨ</t>
    </rPh>
    <rPh sb="8" eb="10">
      <t>ソンエキ</t>
    </rPh>
    <rPh sb="10" eb="13">
      <t>ケイサンショ</t>
    </rPh>
    <rPh sb="13" eb="14">
      <t>マタ</t>
    </rPh>
    <rPh sb="15" eb="17">
      <t>ショウヒ</t>
    </rPh>
    <rPh sb="17" eb="19">
      <t>シュウシ</t>
    </rPh>
    <rPh sb="19" eb="22">
      <t>ケイサンショ</t>
    </rPh>
    <phoneticPr fontId="2"/>
  </si>
  <si>
    <t>①</t>
    <phoneticPr fontId="2"/>
  </si>
  <si>
    <r>
      <t>２部</t>
    </r>
    <r>
      <rPr>
        <u/>
        <sz val="11"/>
        <rFont val="ＭＳ Ｐ明朝"/>
        <family val="1"/>
        <charset val="128"/>
      </rPr>
      <t>印刷して用意</t>
    </r>
    <rPh sb="1" eb="2">
      <t>ブ</t>
    </rPh>
    <rPh sb="2" eb="4">
      <t>インサツ</t>
    </rPh>
    <rPh sb="6" eb="8">
      <t>ヨウイ</t>
    </rPh>
    <phoneticPr fontId="2"/>
  </si>
  <si>
    <t>②</t>
    <phoneticPr fontId="2"/>
  </si>
  <si>
    <t>③</t>
    <phoneticPr fontId="2"/>
  </si>
  <si>
    <t>④</t>
    <phoneticPr fontId="2"/>
  </si>
  <si>
    <t>実施施設名、最寄駅（バス停）からの距離、所要時間（分）を記載</t>
    <phoneticPr fontId="2"/>
  </si>
  <si>
    <t>⑤</t>
    <phoneticPr fontId="2"/>
  </si>
  <si>
    <t>⑥</t>
    <phoneticPr fontId="2"/>
  </si>
  <si>
    <t>データ</t>
    <phoneticPr fontId="2"/>
  </si>
  <si>
    <t>⑦</t>
    <phoneticPr fontId="2"/>
  </si>
  <si>
    <t>該当する場合のみ</t>
    <phoneticPr fontId="2"/>
  </si>
  <si>
    <t>⑧</t>
    <phoneticPr fontId="2"/>
  </si>
  <si>
    <t>１１　受託申込提出物一覧</t>
    <rPh sb="3" eb="5">
      <t>ジュタク</t>
    </rPh>
    <rPh sb="5" eb="7">
      <t>モウシコミ</t>
    </rPh>
    <rPh sb="7" eb="9">
      <t>テイシュツ</t>
    </rPh>
    <rPh sb="9" eb="10">
      <t>ブツ</t>
    </rPh>
    <rPh sb="10" eb="12">
      <t>イチラン</t>
    </rPh>
    <phoneticPr fontId="2"/>
  </si>
  <si>
    <t>雇用　一郎</t>
    <rPh sb="0" eb="2">
      <t>コヨウ</t>
    </rPh>
    <rPh sb="3" eb="5">
      <t>イチロウ</t>
    </rPh>
    <phoneticPr fontId="2"/>
  </si>
  <si>
    <t>　　　　　　　　□□</t>
    <phoneticPr fontId="2"/>
  </si>
  <si>
    <t>専門校卒</t>
    <rPh sb="0" eb="2">
      <t>センモン</t>
    </rPh>
    <rPh sb="2" eb="3">
      <t>コウ</t>
    </rPh>
    <rPh sb="3" eb="4">
      <t>ソツ</t>
    </rPh>
    <phoneticPr fontId="2"/>
  </si>
  <si>
    <t>＊</t>
    <phoneticPr fontId="2"/>
  </si>
  <si>
    <t>就職実績（率）：就職支援経費算出の式による。</t>
    <rPh sb="0" eb="2">
      <t>シュウショク</t>
    </rPh>
    <rPh sb="2" eb="4">
      <t>ジッセキ</t>
    </rPh>
    <rPh sb="5" eb="6">
      <t>リツ</t>
    </rPh>
    <rPh sb="8" eb="10">
      <t>シュウショク</t>
    </rPh>
    <rPh sb="10" eb="12">
      <t>シエン</t>
    </rPh>
    <rPh sb="12" eb="14">
      <t>ケイヒ</t>
    </rPh>
    <rPh sb="14" eb="16">
      <t>サンシュツ</t>
    </rPh>
    <rPh sb="17" eb="18">
      <t>シキ</t>
    </rPh>
    <phoneticPr fontId="2"/>
  </si>
  <si>
    <t>訓練時間(学科＋実技）</t>
    <rPh sb="0" eb="2">
      <t>クンレン</t>
    </rPh>
    <rPh sb="2" eb="4">
      <t>ジカン</t>
    </rPh>
    <rPh sb="5" eb="7">
      <t>ガッカ</t>
    </rPh>
    <rPh sb="8" eb="10">
      <t>ジツギ</t>
    </rPh>
    <phoneticPr fontId="2"/>
  </si>
  <si>
    <t>受託
可能月</t>
    <rPh sb="0" eb="2">
      <t>ジュタク</t>
    </rPh>
    <rPh sb="3" eb="5">
      <t>カノウ</t>
    </rPh>
    <rPh sb="5" eb="6">
      <t>ツキ</t>
    </rPh>
    <phoneticPr fontId="2"/>
  </si>
  <si>
    <t>その他（人）</t>
    <rPh sb="2" eb="3">
      <t>タ</t>
    </rPh>
    <rPh sb="4" eb="5">
      <t>ヒト</t>
    </rPh>
    <phoneticPr fontId="2"/>
  </si>
  <si>
    <t>就職支援内容（就職に結びつけるための方策を含む）</t>
    <rPh sb="0" eb="2">
      <t>シュウショク</t>
    </rPh>
    <rPh sb="2" eb="4">
      <t>シエン</t>
    </rPh>
    <rPh sb="4" eb="6">
      <t>ナイヨウ</t>
    </rPh>
    <rPh sb="7" eb="9">
      <t>シュウショク</t>
    </rPh>
    <rPh sb="10" eb="11">
      <t>ムス</t>
    </rPh>
    <rPh sb="18" eb="20">
      <t>ホウサク</t>
    </rPh>
    <rPh sb="21" eb="22">
      <t>フク</t>
    </rPh>
    <phoneticPr fontId="2"/>
  </si>
  <si>
    <t>＊企業説明会の有無が「有」の場合は、下の詳細欄に必ず「企業説明会」を記入すること。</t>
    <rPh sb="1" eb="3">
      <t>キギョウ</t>
    </rPh>
    <rPh sb="3" eb="6">
      <t>セツメイカイ</t>
    </rPh>
    <rPh sb="7" eb="9">
      <t>ウム</t>
    </rPh>
    <rPh sb="11" eb="12">
      <t>アリ</t>
    </rPh>
    <rPh sb="14" eb="16">
      <t>バアイ</t>
    </rPh>
    <rPh sb="18" eb="19">
      <t>シタ</t>
    </rPh>
    <rPh sb="20" eb="22">
      <t>ショウサイ</t>
    </rPh>
    <rPh sb="22" eb="23">
      <t>ラン</t>
    </rPh>
    <rPh sb="24" eb="25">
      <t>カナラ</t>
    </rPh>
    <rPh sb="27" eb="29">
      <t>キギョウ</t>
    </rPh>
    <rPh sb="29" eb="32">
      <t>セツメイカイ</t>
    </rPh>
    <rPh sb="34" eb="36">
      <t>キニュウ</t>
    </rPh>
    <phoneticPr fontId="2"/>
  </si>
  <si>
    <t>監督官庁等の認定書等の写し</t>
    <rPh sb="0" eb="2">
      <t>カントク</t>
    </rPh>
    <rPh sb="2" eb="4">
      <t>カンチョウ</t>
    </rPh>
    <rPh sb="4" eb="5">
      <t>トウ</t>
    </rPh>
    <rPh sb="6" eb="8">
      <t>ニンテイ</t>
    </rPh>
    <rPh sb="8" eb="9">
      <t>ショ</t>
    </rPh>
    <rPh sb="9" eb="10">
      <t>トウ</t>
    </rPh>
    <rPh sb="11" eb="12">
      <t>ウツ</t>
    </rPh>
    <phoneticPr fontId="2"/>
  </si>
  <si>
    <r>
      <t>２　委託訓練教育実績（</t>
    </r>
    <r>
      <rPr>
        <b/>
        <u/>
        <sz val="14"/>
        <color indexed="10"/>
        <rFont val="ＭＳ Ｐゴシック"/>
        <family val="3"/>
        <charset val="128"/>
      </rPr>
      <t>東京都を含む</t>
    </r>
    <r>
      <rPr>
        <b/>
        <sz val="14"/>
        <rFont val="ＭＳ Ｐゴシック"/>
        <family val="3"/>
        <charset val="128"/>
      </rPr>
      <t>公共機関のみ）</t>
    </r>
    <rPh sb="2" eb="4">
      <t>イタク</t>
    </rPh>
    <rPh sb="4" eb="6">
      <t>クンレン</t>
    </rPh>
    <rPh sb="6" eb="8">
      <t>キョウイク</t>
    </rPh>
    <rPh sb="8" eb="10">
      <t>ジッセキ</t>
    </rPh>
    <rPh sb="11" eb="13">
      <t>トウキョウ</t>
    </rPh>
    <rPh sb="13" eb="14">
      <t>ト</t>
    </rPh>
    <rPh sb="15" eb="16">
      <t>フク</t>
    </rPh>
    <rPh sb="17" eb="19">
      <t>コウキョウ</t>
    </rPh>
    <rPh sb="19" eb="21">
      <t>キカン</t>
    </rPh>
    <phoneticPr fontId="2"/>
  </si>
  <si>
    <t>⑩</t>
    <phoneticPr fontId="2"/>
  </si>
  <si>
    <t>＊英数字は半角、時間は24時間
　 標記</t>
    <rPh sb="1" eb="4">
      <t>エイスウジ</t>
    </rPh>
    <rPh sb="5" eb="7">
      <t>ハンカク</t>
    </rPh>
    <rPh sb="8" eb="10">
      <t>ジカン</t>
    </rPh>
    <rPh sb="13" eb="15">
      <t>ジカン</t>
    </rPh>
    <rPh sb="18" eb="20">
      <t>ヒョウキ</t>
    </rPh>
    <phoneticPr fontId="2"/>
  </si>
  <si>
    <r>
      <t>①～⑤が入ったもの。</t>
    </r>
    <r>
      <rPr>
        <sz val="11"/>
        <rFont val="ＭＳ Ｐ明朝"/>
        <family val="1"/>
        <charset val="128"/>
      </rPr>
      <t>ＣＤ-ROM、ＭＯ可（圧縮等しないこと）</t>
    </r>
    <rPh sb="21" eb="23">
      <t>アッシュク</t>
    </rPh>
    <rPh sb="23" eb="24">
      <t>トウ</t>
    </rPh>
    <phoneticPr fontId="2"/>
  </si>
  <si>
    <t>施設ごとに１部</t>
    <rPh sb="0" eb="2">
      <t>シセツ</t>
    </rPh>
    <rPh sb="6" eb="7">
      <t>ブ</t>
    </rPh>
    <phoneticPr fontId="2"/>
  </si>
  <si>
    <t>１機関１部　※　個人立専修学校の場合は、認可書の写し、設置者の住民票及び印鑑登録証明書等を提出</t>
    <rPh sb="1" eb="3">
      <t>キカン</t>
    </rPh>
    <rPh sb="4" eb="5">
      <t>ブ</t>
    </rPh>
    <phoneticPr fontId="2"/>
  </si>
  <si>
    <t>準</t>
    <rPh sb="0" eb="1">
      <t>ジュン</t>
    </rPh>
    <phoneticPr fontId="2"/>
  </si>
  <si>
    <t>備</t>
    <rPh sb="0" eb="1">
      <t>ソナ</t>
    </rPh>
    <phoneticPr fontId="2"/>
  </si>
  <si>
    <t>講</t>
    <rPh sb="0" eb="1">
      <t>コウ</t>
    </rPh>
    <phoneticPr fontId="2"/>
  </si>
  <si>
    <t>習</t>
    <rPh sb="0" eb="1">
      <t>ナラ</t>
    </rPh>
    <phoneticPr fontId="2"/>
  </si>
  <si>
    <t>保育サービス委託費一ヶ月
一人当たりの見積り予定経費（円）</t>
    <rPh sb="0" eb="2">
      <t>ホイク</t>
    </rPh>
    <rPh sb="6" eb="8">
      <t>イタク</t>
    </rPh>
    <rPh sb="8" eb="9">
      <t>ヒ</t>
    </rPh>
    <rPh sb="9" eb="10">
      <t>１</t>
    </rPh>
    <rPh sb="11" eb="12">
      <t>ゲツ</t>
    </rPh>
    <rPh sb="13" eb="15">
      <t>ヒトリ</t>
    </rPh>
    <rPh sb="15" eb="16">
      <t>ア</t>
    </rPh>
    <rPh sb="19" eb="21">
      <t>ミツモ</t>
    </rPh>
    <rPh sb="22" eb="24">
      <t>ヨテイ</t>
    </rPh>
    <rPh sb="24" eb="26">
      <t>ケイヒ</t>
    </rPh>
    <rPh sb="27" eb="28">
      <t>エン</t>
    </rPh>
    <phoneticPr fontId="2"/>
  </si>
  <si>
    <t>保育サービス委託費</t>
    <rPh sb="0" eb="2">
      <t>ホイク</t>
    </rPh>
    <rPh sb="6" eb="8">
      <t>イタク</t>
    </rPh>
    <rPh sb="8" eb="9">
      <t>ヒ</t>
    </rPh>
    <phoneticPr fontId="2"/>
  </si>
  <si>
    <t>９　離職者等再就職訓練（母子母特性１ヶ月）　月別訓練カリキュラム</t>
    <rPh sb="2" eb="5">
      <t>リショクシャ</t>
    </rPh>
    <rPh sb="5" eb="6">
      <t>トウ</t>
    </rPh>
    <rPh sb="6" eb="9">
      <t>サイシュウショク</t>
    </rPh>
    <rPh sb="9" eb="11">
      <t>クンレン</t>
    </rPh>
    <rPh sb="12" eb="14">
      <t>ボシ</t>
    </rPh>
    <rPh sb="14" eb="15">
      <t>ハハ</t>
    </rPh>
    <rPh sb="15" eb="17">
      <t>トクセイ</t>
    </rPh>
    <rPh sb="19" eb="20">
      <t>ゲツ</t>
    </rPh>
    <rPh sb="22" eb="24">
      <t>ツキベツ</t>
    </rPh>
    <rPh sb="24" eb="26">
      <t>クンレン</t>
    </rPh>
    <phoneticPr fontId="2"/>
  </si>
  <si>
    <t>公共機関での実績の有無</t>
    <rPh sb="0" eb="2">
      <t>コウキョウ</t>
    </rPh>
    <rPh sb="2" eb="4">
      <t>キカン</t>
    </rPh>
    <rPh sb="6" eb="8">
      <t>ジッセキ</t>
    </rPh>
    <rPh sb="9" eb="11">
      <t>ウム</t>
    </rPh>
    <phoneticPr fontId="2"/>
  </si>
  <si>
    <t>東京都(再就職促進訓練室)</t>
    <rPh sb="0" eb="2">
      <t>トウキョウ</t>
    </rPh>
    <rPh sb="2" eb="3">
      <t>ト</t>
    </rPh>
    <rPh sb="4" eb="7">
      <t>サイシュウショク</t>
    </rPh>
    <rPh sb="7" eb="9">
      <t>ソクシン</t>
    </rPh>
    <rPh sb="9" eb="11">
      <t>クンレン</t>
    </rPh>
    <rPh sb="11" eb="12">
      <t>シツ</t>
    </rPh>
    <phoneticPr fontId="2"/>
  </si>
  <si>
    <t>４ヶ月</t>
    <rPh sb="2" eb="3">
      <t>ゲツ</t>
    </rPh>
    <phoneticPr fontId="2"/>
  </si>
  <si>
    <t xml:space="preserve">雇用能力開発機構(基金訓練) </t>
    <rPh sb="0" eb="2">
      <t>コヨウ</t>
    </rPh>
    <rPh sb="2" eb="4">
      <t>ノウリョク</t>
    </rPh>
    <rPh sb="4" eb="6">
      <t>カイハツ</t>
    </rPh>
    <rPh sb="6" eb="8">
      <t>キコウ</t>
    </rPh>
    <rPh sb="9" eb="11">
      <t>キキン</t>
    </rPh>
    <rPh sb="11" eb="13">
      <t>クンレン</t>
    </rPh>
    <phoneticPr fontId="2"/>
  </si>
  <si>
    <t>□□□科</t>
    <rPh sb="3" eb="4">
      <t>カ</t>
    </rPh>
    <phoneticPr fontId="2"/>
  </si>
  <si>
    <t>高齢･障害・求職者支援機構</t>
    <rPh sb="0" eb="2">
      <t>コウレイ</t>
    </rPh>
    <rPh sb="3" eb="5">
      <t>ショウガイ</t>
    </rPh>
    <rPh sb="6" eb="8">
      <t>キュウショク</t>
    </rPh>
    <rPh sb="8" eb="9">
      <t>シャ</t>
    </rPh>
    <rPh sb="9" eb="11">
      <t>シエン</t>
    </rPh>
    <rPh sb="11" eb="13">
      <t>キコウ</t>
    </rPh>
    <phoneticPr fontId="2"/>
  </si>
  <si>
    <t>訓練終了後の就職支援内容(具体的な就職支援策）</t>
    <rPh sb="0" eb="2">
      <t>クンレン</t>
    </rPh>
    <rPh sb="2" eb="4">
      <t>シュウリョウ</t>
    </rPh>
    <rPh sb="4" eb="5">
      <t>ゴ</t>
    </rPh>
    <rPh sb="6" eb="8">
      <t>シュウショク</t>
    </rPh>
    <rPh sb="8" eb="10">
      <t>シエン</t>
    </rPh>
    <rPh sb="10" eb="12">
      <t>ナイヨウ</t>
    </rPh>
    <rPh sb="13" eb="16">
      <t>グタイテキ</t>
    </rPh>
    <rPh sb="17" eb="19">
      <t>シュウショク</t>
    </rPh>
    <rPh sb="19" eb="21">
      <t>シエン</t>
    </rPh>
    <rPh sb="21" eb="22">
      <t>サク</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</si>
  <si>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</si>
  <si>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</si>
  <si>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</si>
  <si>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</si>
  <si>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</si>
  <si>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</si>
  <si>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</si>
  <si>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</si>
  <si>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畑　楽田</t>
    <rPh sb="0" eb="1">
      <t>ハタ</t>
    </rPh>
    <rPh sb="2" eb="3">
      <t>ラク</t>
    </rPh>
    <rPh sb="3" eb="4">
      <t>タ</t>
    </rPh>
    <phoneticPr fontId="2"/>
  </si>
  <si>
    <t>△△△</t>
    <phoneticPr fontId="2"/>
  </si>
  <si>
    <t>6年</t>
    <rPh sb="1" eb="2">
      <t>ネン</t>
    </rPh>
    <phoneticPr fontId="2"/>
  </si>
  <si>
    <t>○</t>
    <phoneticPr fontId="2"/>
  </si>
  <si>
    <t>労働　就子</t>
    <rPh sb="0" eb="2">
      <t>ロウドウ</t>
    </rPh>
    <rPh sb="3" eb="4">
      <t>シュウ</t>
    </rPh>
    <rPh sb="4" eb="5">
      <t>コ</t>
    </rPh>
    <phoneticPr fontId="2"/>
  </si>
  <si>
    <t>××××</t>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</si>
  <si>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</si>
  <si>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</si>
  <si>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</si>
  <si>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</si>
  <si>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t>当該受講者に対する支援事業の実績が確認できる資料、またはそれに準ずる実績等が確認できる資料</t>
    <rPh sb="0" eb="2">
      <t>トウガイ</t>
    </rPh>
    <rPh sb="2" eb="5">
      <t>ジュコウシャ</t>
    </rPh>
    <rPh sb="6" eb="7">
      <t>タイ</t>
    </rPh>
    <rPh sb="9" eb="11">
      <t>シエン</t>
    </rPh>
    <rPh sb="11" eb="13">
      <t>ジギョウ</t>
    </rPh>
    <rPh sb="14" eb="16">
      <t>ジッセキ</t>
    </rPh>
    <rPh sb="17" eb="19">
      <t>カクニン</t>
    </rPh>
    <rPh sb="22" eb="24">
      <t>シリョウ</t>
    </rPh>
    <rPh sb="31" eb="32">
      <t>ジュン</t>
    </rPh>
    <rPh sb="34" eb="36">
      <t>ジッセキ</t>
    </rPh>
    <rPh sb="36" eb="37">
      <t>トウ</t>
    </rPh>
    <rPh sb="38" eb="40">
      <t>カクニン</t>
    </rPh>
    <rPh sb="43" eb="45">
      <t>シリョウ</t>
    </rPh>
    <phoneticPr fontId="2"/>
  </si>
  <si>
    <t>１機関１部</t>
    <rPh sb="1" eb="3">
      <t>キカン</t>
    </rPh>
    <rPh sb="4" eb="5">
      <t>ブ</t>
    </rPh>
    <phoneticPr fontId="2"/>
  </si>
  <si>
    <t>（具体的内容）</t>
    <rPh sb="1" eb="4">
      <t>グタイテキ</t>
    </rPh>
    <rPh sb="4" eb="6">
      <t>ナイヨウ</t>
    </rPh>
    <phoneticPr fontId="2"/>
  </si>
  <si>
    <t>開講時期
（平成22年度以降）</t>
    <rPh sb="0" eb="2">
      <t>カイコウ</t>
    </rPh>
    <rPh sb="2" eb="4">
      <t>ジキ</t>
    </rPh>
    <rPh sb="6" eb="8">
      <t>ヘイセイ</t>
    </rPh>
    <rPh sb="10" eb="14">
      <t>ネンドイコウ</t>
    </rPh>
    <phoneticPr fontId="2"/>
  </si>
  <si>
    <r>
      <t>平成2</t>
    </r>
    <r>
      <rPr>
        <sz val="11"/>
        <rFont val="ＭＳ Ｐゴシック"/>
        <family val="3"/>
        <charset val="128"/>
      </rPr>
      <t>2</t>
    </r>
    <r>
      <rPr>
        <sz val="11"/>
        <rFont val="ＭＳ Ｐゴシック"/>
        <family val="3"/>
        <charset val="128"/>
      </rPr>
      <t>年7月</t>
    </r>
    <rPh sb="0" eb="2">
      <t>ヘイセイ</t>
    </rPh>
    <rPh sb="4" eb="5">
      <t>ネン</t>
    </rPh>
    <rPh sb="6" eb="7">
      <t>ガツ</t>
    </rPh>
    <phoneticPr fontId="2"/>
  </si>
  <si>
    <r>
      <t>平成2</t>
    </r>
    <r>
      <rPr>
        <sz val="11"/>
        <rFont val="ＭＳ Ｐゴシック"/>
        <family val="3"/>
        <charset val="128"/>
      </rPr>
      <t>3</t>
    </r>
    <r>
      <rPr>
        <sz val="11"/>
        <rFont val="ＭＳ Ｐゴシック"/>
        <family val="3"/>
        <charset val="128"/>
      </rPr>
      <t>年4月</t>
    </r>
    <rPh sb="0" eb="2">
      <t>ヘイセイ</t>
    </rPh>
    <rPh sb="4" eb="5">
      <t>ネン</t>
    </rPh>
    <rPh sb="6" eb="7">
      <t>ガツ</t>
    </rPh>
    <phoneticPr fontId="2"/>
  </si>
  <si>
    <r>
      <t>平成2</t>
    </r>
    <r>
      <rPr>
        <sz val="11"/>
        <rFont val="ＭＳ Ｐゴシック"/>
        <family val="3"/>
        <charset val="128"/>
      </rPr>
      <t>4</t>
    </r>
    <r>
      <rPr>
        <sz val="11"/>
        <rFont val="ＭＳ Ｐゴシック"/>
        <family val="3"/>
        <charset val="128"/>
      </rPr>
      <t>年10月</t>
    </r>
    <rPh sb="0" eb="2">
      <t>ヘイセイ</t>
    </rPh>
    <rPh sb="4" eb="5">
      <t>ネン</t>
    </rPh>
    <rPh sb="7" eb="8">
      <t>ガツ</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</si>
  <si>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</si>
  <si>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</si>
  <si>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</si>
  <si>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</si>
  <si>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うち学科時間(準備講習含む)</t>
    <rPh sb="2" eb="4">
      <t>ガッカ</t>
    </rPh>
    <rPh sb="4" eb="6">
      <t>ジカン</t>
    </rPh>
    <rPh sb="7" eb="9">
      <t>ジュンビ</t>
    </rPh>
    <rPh sb="9" eb="11">
      <t>コウシュウ</t>
    </rPh>
    <rPh sb="11" eb="12">
      <t>フク</t>
    </rPh>
    <phoneticPr fontId="2"/>
  </si>
  <si>
    <t>学科時間（準備講習含む）</t>
    <rPh sb="5" eb="7">
      <t>ジュンビ</t>
    </rPh>
    <rPh sb="7" eb="9">
      <t>コウシュウ</t>
    </rPh>
    <rPh sb="9" eb="10">
      <t>フク</t>
    </rPh>
    <phoneticPr fontId="2"/>
  </si>
  <si>
    <r>
      <t>訓練日数：月16日以上かつ</t>
    </r>
    <r>
      <rPr>
        <sz val="11"/>
        <rFont val="ＭＳ Ｐゴシック"/>
        <family val="3"/>
        <charset val="128"/>
      </rPr>
      <t>92</t>
    </r>
    <r>
      <rPr>
        <sz val="11"/>
        <rFont val="ＭＳ Ｐゴシック"/>
        <family val="3"/>
        <charset val="128"/>
      </rPr>
      <t>時間以上</t>
    </r>
    <r>
      <rPr>
        <sz val="11"/>
        <color indexed="10"/>
        <rFont val="ＭＳ Ｐゴシック"/>
        <family val="3"/>
        <charset val="128"/>
      </rPr>
      <t>＜準備講習を含む、就職支援時間及び入校式･修了式は除く＞</t>
    </r>
    <rPh sb="0" eb="2">
      <t>クンレン</t>
    </rPh>
    <rPh sb="2" eb="4">
      <t>ニッスウ</t>
    </rPh>
    <rPh sb="5" eb="6">
      <t>ツキ</t>
    </rPh>
    <rPh sb="8" eb="9">
      <t>ニチ</t>
    </rPh>
    <rPh sb="9" eb="11">
      <t>イジョウ</t>
    </rPh>
    <rPh sb="15" eb="17">
      <t>ジカン</t>
    </rPh>
    <rPh sb="17" eb="19">
      <t>イジョウ</t>
    </rPh>
    <rPh sb="20" eb="22">
      <t>ジュンビ</t>
    </rPh>
    <rPh sb="22" eb="24">
      <t>コウシュウ</t>
    </rPh>
    <rPh sb="25" eb="26">
      <t>フク</t>
    </rPh>
    <rPh sb="28" eb="30">
      <t>シュウショク</t>
    </rPh>
    <rPh sb="30" eb="32">
      <t>シエン</t>
    </rPh>
    <rPh sb="32" eb="34">
      <t>ジカン</t>
    </rPh>
    <rPh sb="34" eb="35">
      <t>オヨ</t>
    </rPh>
    <rPh sb="36" eb="38">
      <t>ニュウコウ</t>
    </rPh>
    <rPh sb="38" eb="39">
      <t>シキ</t>
    </rPh>
    <rPh sb="40" eb="42">
      <t>シュウリョウ</t>
    </rPh>
    <rPh sb="42" eb="43">
      <t>シキ</t>
    </rPh>
    <rPh sb="44" eb="45">
      <t>ノゾ</t>
    </rPh>
    <phoneticPr fontId="2"/>
  </si>
  <si>
    <t>うち
学科時間（準備講習含む）</t>
    <rPh sb="3" eb="5">
      <t>ガッカ</t>
    </rPh>
    <rPh sb="5" eb="7">
      <t>ジカン</t>
    </rPh>
    <rPh sb="8" eb="10">
      <t>ジュンビ</t>
    </rPh>
    <rPh sb="10" eb="12">
      <t>コウシュウ</t>
    </rPh>
    <rPh sb="12" eb="13">
      <t>フク</t>
    </rPh>
    <phoneticPr fontId="2"/>
  </si>
  <si>
    <r>
      <t>訓練時間：9</t>
    </r>
    <r>
      <rPr>
        <sz val="11"/>
        <rFont val="ＭＳ Ｐゴシック"/>
        <family val="3"/>
        <charset val="128"/>
      </rPr>
      <t>2</t>
    </r>
    <r>
      <rPr>
        <sz val="11"/>
        <rFont val="ＭＳ Ｐゴシック"/>
        <family val="3"/>
        <charset val="128"/>
      </rPr>
      <t>時間以上（学科＋実技）</t>
    </r>
    <rPh sb="0" eb="2">
      <t>クンレン</t>
    </rPh>
    <rPh sb="2" eb="4">
      <t>ジカン</t>
    </rPh>
    <rPh sb="7" eb="9">
      <t>ジカン</t>
    </rPh>
    <rPh sb="9" eb="11">
      <t>イジョウ</t>
    </rPh>
    <rPh sb="12" eb="14">
      <t>ガッカ</t>
    </rPh>
    <rPh sb="15" eb="17">
      <t>ジツギ</t>
    </rPh>
    <phoneticPr fontId="2"/>
  </si>
  <si>
    <r>
      <t>総訓練時間：9</t>
    </r>
    <r>
      <rPr>
        <sz val="11"/>
        <rFont val="ＭＳ Ｐゴシック"/>
        <family val="3"/>
        <charset val="128"/>
      </rPr>
      <t>2</t>
    </r>
    <r>
      <rPr>
        <sz val="11"/>
        <rFont val="ＭＳ Ｐゴシック"/>
        <family val="3"/>
        <charset val="128"/>
      </rPr>
      <t>時間以上（学科＋実技、準備講習25時間を含む）、4時間以上（就職支援）、その他：6時間（入校式・修了式各3時間）</t>
    </r>
    <rPh sb="0" eb="1">
      <t>ソウ</t>
    </rPh>
    <rPh sb="1" eb="3">
      <t>クンレン</t>
    </rPh>
    <rPh sb="3" eb="5">
      <t>ジカン</t>
    </rPh>
    <rPh sb="8" eb="10">
      <t>ジカン</t>
    </rPh>
    <rPh sb="10" eb="12">
      <t>イジョウ</t>
    </rPh>
    <rPh sb="13" eb="15">
      <t>ガッカ</t>
    </rPh>
    <rPh sb="16" eb="18">
      <t>ジツギ</t>
    </rPh>
    <rPh sb="19" eb="21">
      <t>ジュンビ</t>
    </rPh>
    <rPh sb="21" eb="23">
      <t>コウシュウ</t>
    </rPh>
    <rPh sb="25" eb="27">
      <t>ジカン</t>
    </rPh>
    <rPh sb="28" eb="29">
      <t>フク</t>
    </rPh>
    <rPh sb="33" eb="35">
      <t>ジカン</t>
    </rPh>
    <rPh sb="35" eb="37">
      <t>イジョウ</t>
    </rPh>
    <rPh sb="38" eb="40">
      <t>シュウショク</t>
    </rPh>
    <rPh sb="40" eb="42">
      <t>シエン</t>
    </rPh>
    <rPh sb="46" eb="47">
      <t>タ</t>
    </rPh>
    <rPh sb="49" eb="51">
      <t>ジカン</t>
    </rPh>
    <rPh sb="52" eb="54">
      <t>ニュウコウ</t>
    </rPh>
    <rPh sb="54" eb="55">
      <t>シキ</t>
    </rPh>
    <rPh sb="56" eb="58">
      <t>シュウリョウ</t>
    </rPh>
    <rPh sb="58" eb="59">
      <t>シキ</t>
    </rPh>
    <rPh sb="59" eb="60">
      <t>カク</t>
    </rPh>
    <rPh sb="61" eb="63">
      <t>ジカン</t>
    </rPh>
    <phoneticPr fontId="2"/>
  </si>
  <si>
    <t>同一の訓練で、教室が異なる建物にある場合記入</t>
    <rPh sb="0" eb="2">
      <t>ドウイツ</t>
    </rPh>
    <rPh sb="3" eb="5">
      <t>クンレン</t>
    </rPh>
    <rPh sb="7" eb="9">
      <t>キョウシツ</t>
    </rPh>
    <rPh sb="10" eb="11">
      <t>コト</t>
    </rPh>
    <rPh sb="13" eb="15">
      <t>タテモノ</t>
    </rPh>
    <rPh sb="18" eb="20">
      <t>バアイ</t>
    </rPh>
    <rPh sb="20" eb="22">
      <t>キニュウ</t>
    </rPh>
    <phoneticPr fontId="2"/>
  </si>
  <si>
    <t>実施施設２の最寄り駅以下、セルの色がみどりの箇所、同一の訓練で教室が異なる建物にある場合記入</t>
    <rPh sb="0" eb="2">
      <t>ジッシ</t>
    </rPh>
    <rPh sb="2" eb="4">
      <t>シセツ</t>
    </rPh>
    <rPh sb="6" eb="8">
      <t>モヨリ</t>
    </rPh>
    <rPh sb="9" eb="10">
      <t>エキ</t>
    </rPh>
    <rPh sb="10" eb="12">
      <t>イカ</t>
    </rPh>
    <rPh sb="16" eb="17">
      <t>イロ</t>
    </rPh>
    <rPh sb="22" eb="24">
      <t>カショ</t>
    </rPh>
    <rPh sb="25" eb="27">
      <t>ドウイツ</t>
    </rPh>
    <rPh sb="28" eb="30">
      <t>クンレン</t>
    </rPh>
    <rPh sb="31" eb="33">
      <t>キョウシツ</t>
    </rPh>
    <rPh sb="34" eb="35">
      <t>コト</t>
    </rPh>
    <rPh sb="37" eb="39">
      <t>タテモノ</t>
    </rPh>
    <rPh sb="42" eb="44">
      <t>バアイ</t>
    </rPh>
    <rPh sb="44" eb="46">
      <t>キニュウ</t>
    </rPh>
    <phoneticPr fontId="2"/>
  </si>
  <si>
    <t>契約担当者
（上記連絡先と契約担当者が違う場合に記載してください）</t>
    <rPh sb="0" eb="2">
      <t>ケイヤク</t>
    </rPh>
    <rPh sb="2" eb="4">
      <t>タントウ</t>
    </rPh>
    <rPh sb="4" eb="5">
      <t>シャ</t>
    </rPh>
    <rPh sb="7" eb="9">
      <t>ジョウキ</t>
    </rPh>
    <rPh sb="9" eb="12">
      <t>レンラクサキ</t>
    </rPh>
    <rPh sb="13" eb="15">
      <t>ケイヤク</t>
    </rPh>
    <rPh sb="15" eb="17">
      <t>タントウ</t>
    </rPh>
    <rPh sb="17" eb="18">
      <t>シャ</t>
    </rPh>
    <rPh sb="19" eb="20">
      <t>チガ</t>
    </rPh>
    <rPh sb="21" eb="23">
      <t>バアイ</t>
    </rPh>
    <rPh sb="24" eb="26">
      <t>キサイ</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</si>
  <si>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</si>
  <si>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</si>
  <si>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</si>
  <si>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　45分から60分の間で設定すること</t>
    <rPh sb="3" eb="4">
      <t>フン</t>
    </rPh>
    <rPh sb="8" eb="9">
      <t>フン</t>
    </rPh>
    <rPh sb="10" eb="11">
      <t>アイダ</t>
    </rPh>
    <rPh sb="12" eb="14">
      <t>セッテイ</t>
    </rPh>
    <phoneticPr fontId="2"/>
  </si>
  <si>
    <t>１時限（１コマ）あたりの時間数（分）</t>
    <rPh sb="1" eb="3">
      <t>ジゲン</t>
    </rPh>
    <rPh sb="12" eb="15">
      <t>ジカンスウ</t>
    </rPh>
    <rPh sb="16" eb="17">
      <t>フン</t>
    </rPh>
    <phoneticPr fontId="2"/>
  </si>
  <si>
    <t xml:space="preserve">最低履行人数（人） </t>
    <rPh sb="0" eb="2">
      <t>サイテイ</t>
    </rPh>
    <rPh sb="2" eb="4">
      <t>リコウ</t>
    </rPh>
    <rPh sb="4" eb="6">
      <t>ニンズウ</t>
    </rPh>
    <rPh sb="7" eb="8">
      <t>ニン</t>
    </rPh>
    <phoneticPr fontId="2"/>
  </si>
  <si>
    <t>就職支援時間</t>
    <rPh sb="0" eb="2">
      <t>シュウショク</t>
    </rPh>
    <rPh sb="2" eb="4">
      <t>シエン</t>
    </rPh>
    <rPh sb="4" eb="6">
      <t>ジカン</t>
    </rPh>
    <phoneticPr fontId="2"/>
  </si>
  <si>
    <t>実訓練時間</t>
    <rPh sb="0" eb="1">
      <t>ジツ</t>
    </rPh>
    <rPh sb="1" eb="3">
      <t>クンレン</t>
    </rPh>
    <rPh sb="3" eb="5">
      <t>ジカン</t>
    </rPh>
    <phoneticPr fontId="2"/>
  </si>
  <si>
    <t>〔注意〕時間数は全てコマ（時限）数とし、１コマを</t>
    <rPh sb="1" eb="3">
      <t>チュウイ</t>
    </rPh>
    <rPh sb="4" eb="7">
      <t>ジカンスウ</t>
    </rPh>
    <rPh sb="8" eb="9">
      <t>スベ</t>
    </rPh>
    <rPh sb="13" eb="15">
      <t>ジゲン</t>
    </rPh>
    <rPh sb="16" eb="17">
      <t>スウ</t>
    </rPh>
    <phoneticPr fontId="2"/>
  </si>
  <si>
    <r>
      <t xml:space="preserve">就職支援時間数(コマ数)
</t>
    </r>
    <r>
      <rPr>
        <sz val="10"/>
        <rFont val="ＭＳ Ｐゴシック"/>
        <family val="3"/>
        <charset val="128"/>
      </rPr>
      <t>(実訓練時間数に含めない)</t>
    </r>
    <rPh sb="0" eb="2">
      <t>シュウショク</t>
    </rPh>
    <rPh sb="2" eb="4">
      <t>シエン</t>
    </rPh>
    <rPh sb="4" eb="7">
      <t>ジカンスウ</t>
    </rPh>
    <rPh sb="10" eb="11">
      <t>スウ</t>
    </rPh>
    <rPh sb="14" eb="15">
      <t>ジツ</t>
    </rPh>
    <rPh sb="15" eb="17">
      <t>クンレン</t>
    </rPh>
    <rPh sb="17" eb="20">
      <t>ジカンスウ</t>
    </rPh>
    <rPh sb="21" eb="22">
      <t>フク</t>
    </rPh>
    <phoneticPr fontId="2"/>
  </si>
  <si>
    <t>うち学科</t>
    <rPh sb="2" eb="4">
      <t>ガッカ</t>
    </rPh>
    <phoneticPr fontId="2"/>
  </si>
  <si>
    <t>うち実技</t>
    <rPh sb="2" eb="4">
      <t>ジツギ</t>
    </rPh>
    <phoneticPr fontId="2"/>
  </si>
  <si>
    <t>訓練実施時間数(コマ数)</t>
    <rPh sb="0" eb="2">
      <t>クンレン</t>
    </rPh>
    <rPh sb="2" eb="4">
      <t>ジッシ</t>
    </rPh>
    <rPh sb="4" eb="6">
      <t>ジカン</t>
    </rPh>
    <rPh sb="6" eb="7">
      <t>スウ</t>
    </rPh>
    <rPh sb="10" eb="11">
      <t>スウ</t>
    </rPh>
    <phoneticPr fontId="2"/>
  </si>
  <si>
    <r>
      <t xml:space="preserve">該当する場合のみ
</t>
    </r>
    <r>
      <rPr>
        <sz val="10"/>
        <rFont val="ＭＳ Ｐ明朝"/>
        <family val="1"/>
        <charset val="128"/>
      </rPr>
      <t>実施にあたり監督官庁等の認定が必要な場合</t>
    </r>
    <rPh sb="9" eb="11">
      <t>ジッシ</t>
    </rPh>
    <rPh sb="15" eb="17">
      <t>カントク</t>
    </rPh>
    <rPh sb="17" eb="19">
      <t>カンチョウ</t>
    </rPh>
    <rPh sb="19" eb="20">
      <t>トウ</t>
    </rPh>
    <rPh sb="21" eb="23">
      <t>ニンテイ</t>
    </rPh>
    <rPh sb="24" eb="26">
      <t>ヒツヨウ</t>
    </rPh>
    <rPh sb="27" eb="29">
      <t>バアイ</t>
    </rPh>
    <phoneticPr fontId="2"/>
  </si>
  <si>
    <t>⑬</t>
    <phoneticPr fontId="2"/>
  </si>
  <si>
    <t>保育施設に関する資料</t>
    <rPh sb="0" eb="2">
      <t>ホイク</t>
    </rPh>
    <rPh sb="2" eb="4">
      <t>シセツ</t>
    </rPh>
    <rPh sb="5" eb="6">
      <t>カン</t>
    </rPh>
    <rPh sb="8" eb="10">
      <t>シリョウ</t>
    </rPh>
    <phoneticPr fontId="2"/>
  </si>
  <si>
    <t>OS</t>
    <phoneticPr fontId="2"/>
  </si>
  <si>
    <t>CPU</t>
    <phoneticPr fontId="2"/>
  </si>
  <si>
    <t>メモリ</t>
    <phoneticPr fontId="2"/>
  </si>
  <si>
    <t>　なし</t>
    <phoneticPr fontId="2"/>
  </si>
  <si>
    <t>ホワイトボード２</t>
    <phoneticPr fontId="2"/>
  </si>
  <si>
    <t>プロジェクター２</t>
    <phoneticPr fontId="2"/>
  </si>
  <si>
    <t>モニター２</t>
    <phoneticPr fontId="2"/>
  </si>
  <si>
    <t>訓練時限：1授業時間：45分以上60分以下</t>
    <rPh sb="0" eb="2">
      <t>クンレン</t>
    </rPh>
    <rPh sb="2" eb="4">
      <t>ジゲン</t>
    </rPh>
    <rPh sb="6" eb="8">
      <t>ジュギョウ</t>
    </rPh>
    <rPh sb="8" eb="10">
      <t>ジカン</t>
    </rPh>
    <rPh sb="13" eb="14">
      <t>フン</t>
    </rPh>
    <rPh sb="14" eb="16">
      <t>イジョウ</t>
    </rPh>
    <rPh sb="18" eb="19">
      <t>プン</t>
    </rPh>
    <rPh sb="19" eb="21">
      <t>イカ</t>
    </rPh>
    <phoneticPr fontId="2"/>
  </si>
  <si>
    <t>×</t>
    <phoneticPr fontId="2"/>
  </si>
  <si>
    <t>入校式</t>
    <rPh sb="0" eb="1">
      <t>ニュウ</t>
    </rPh>
    <rPh sb="1" eb="2">
      <t>コウ</t>
    </rPh>
    <rPh sb="2" eb="3">
      <t>シキ</t>
    </rPh>
    <phoneticPr fontId="2"/>
  </si>
  <si>
    <t>9月</t>
    <rPh sb="1" eb="2">
      <t>ガツ</t>
    </rPh>
    <phoneticPr fontId="2"/>
  </si>
  <si>
    <t>2月</t>
    <rPh sb="1" eb="2">
      <t>ガツ</t>
    </rPh>
    <phoneticPr fontId="2"/>
  </si>
  <si>
    <t>↑専修学校・企業・事業主・NPO・その他(具体的に)</t>
    <rPh sb="1" eb="3">
      <t>センシュウ</t>
    </rPh>
    <rPh sb="3" eb="5">
      <t>ガッコウ</t>
    </rPh>
    <rPh sb="6" eb="8">
      <t>キギョウ</t>
    </rPh>
    <rPh sb="9" eb="12">
      <t>ジギョウヌシ</t>
    </rPh>
    <rPh sb="19" eb="20">
      <t>タ</t>
    </rPh>
    <rPh sb="21" eb="24">
      <t>グタイテキ</t>
    </rPh>
    <phoneticPr fontId="2"/>
  </si>
  <si>
    <t xml:space="preserve">公共機関での実績の有無 </t>
    <rPh sb="0" eb="2">
      <t>コウキョウ</t>
    </rPh>
    <rPh sb="2" eb="4">
      <t>キカン</t>
    </rPh>
    <rPh sb="6" eb="8">
      <t>ジッセキ</t>
    </rPh>
    <rPh sb="9" eb="11">
      <t>ウム</t>
    </rPh>
    <phoneticPr fontId="2"/>
  </si>
  <si>
    <t>ＯＡ教室１
（教室１とは別にＯＡ教室を設け、訓練で使用する場合に記入）</t>
    <rPh sb="2" eb="4">
      <t>キョウシツ</t>
    </rPh>
    <phoneticPr fontId="2"/>
  </si>
  <si>
    <t>ホワイトボード</t>
    <phoneticPr fontId="2"/>
  </si>
  <si>
    <t>プロジェクター</t>
    <phoneticPr fontId="2"/>
  </si>
  <si>
    <t>モニター</t>
    <phoneticPr fontId="2"/>
  </si>
  <si>
    <t xml:space="preserve">休憩室 </t>
    <rPh sb="0" eb="3">
      <t>キュウケイシツ</t>
    </rPh>
    <phoneticPr fontId="2"/>
  </si>
  <si>
    <t xml:space="preserve">喫煙所 </t>
    <rPh sb="0" eb="2">
      <t>キツエン</t>
    </rPh>
    <rPh sb="2" eb="3">
      <t>ジョ</t>
    </rPh>
    <phoneticPr fontId="2"/>
  </si>
  <si>
    <t>OS</t>
    <phoneticPr fontId="2"/>
  </si>
  <si>
    <t>CPU</t>
    <phoneticPr fontId="2"/>
  </si>
  <si>
    <t>メモリ</t>
    <phoneticPr fontId="2"/>
  </si>
  <si>
    <t>　なし</t>
    <phoneticPr fontId="2"/>
  </si>
  <si>
    <t>実施施設１の最寄り駅</t>
    <rPh sb="0" eb="2">
      <t>ジッシ</t>
    </rPh>
    <rPh sb="2" eb="4">
      <t>シセツ</t>
    </rPh>
    <rPh sb="6" eb="8">
      <t>モヨリ</t>
    </rPh>
    <rPh sb="9" eb="10">
      <t>エキ</t>
    </rPh>
    <phoneticPr fontId="2"/>
  </si>
  <si>
    <t>委託訓練使用教室数（室）</t>
    <rPh sb="0" eb="2">
      <t>イタク</t>
    </rPh>
    <rPh sb="2" eb="4">
      <t>クンレン</t>
    </rPh>
    <rPh sb="4" eb="5">
      <t>ツカ</t>
    </rPh>
    <rPh sb="5" eb="6">
      <t>ヨウ</t>
    </rPh>
    <rPh sb="6" eb="8">
      <t>キョウシツ</t>
    </rPh>
    <rPh sb="8" eb="9">
      <t>スウ</t>
    </rPh>
    <rPh sb="10" eb="11">
      <t>シツ</t>
    </rPh>
    <phoneticPr fontId="2"/>
  </si>
  <si>
    <t xml:space="preserve">アスベスト使用の有無（有・無）
</t>
    <rPh sb="5" eb="7">
      <t>シヨウ</t>
    </rPh>
    <rPh sb="8" eb="10">
      <t>ウム</t>
    </rPh>
    <rPh sb="11" eb="12">
      <t>ア</t>
    </rPh>
    <rPh sb="13" eb="14">
      <t>ナ</t>
    </rPh>
    <phoneticPr fontId="2"/>
  </si>
  <si>
    <t xml:space="preserve">受講生一人当たりの床面積（㎡） </t>
    <rPh sb="0" eb="3">
      <t>ジュコウセイ</t>
    </rPh>
    <rPh sb="3" eb="5">
      <t>ヒトリ</t>
    </rPh>
    <rPh sb="5" eb="6">
      <t>ア</t>
    </rPh>
    <rPh sb="9" eb="12">
      <t>ユカメンセキ</t>
    </rPh>
    <phoneticPr fontId="2"/>
  </si>
  <si>
    <t xml:space="preserve">机の形状
(１人用・２人用・等) </t>
    <rPh sb="0" eb="1">
      <t>ツクエ</t>
    </rPh>
    <rPh sb="2" eb="4">
      <t>ケイジョウ</t>
    </rPh>
    <rPh sb="7" eb="9">
      <t>ニンヨウ</t>
    </rPh>
    <rPh sb="11" eb="12">
      <t>ニン</t>
    </rPh>
    <rPh sb="12" eb="13">
      <t>ヨウ</t>
    </rPh>
    <rPh sb="14" eb="15">
      <t>トウ</t>
    </rPh>
    <phoneticPr fontId="2"/>
  </si>
  <si>
    <t>↑バス使用の場合はバス停も記入</t>
    <rPh sb="3" eb="5">
      <t>シヨウ</t>
    </rPh>
    <rPh sb="6" eb="8">
      <t>バアイ</t>
    </rPh>
    <rPh sb="11" eb="12">
      <t>テイ</t>
    </rPh>
    <rPh sb="13" eb="15">
      <t>キニュウ</t>
    </rPh>
    <phoneticPr fontId="2"/>
  </si>
  <si>
    <t>↑訓練全体で使用する教室数を記入</t>
    <phoneticPr fontId="2"/>
  </si>
  <si>
    <t>↑ 訓練施設全体での使用の有無を記入</t>
    <phoneticPr fontId="2"/>
  </si>
  <si>
    <t>机の形状
(１人用・２人用・等)　</t>
    <rPh sb="0" eb="1">
      <t>ツクエ</t>
    </rPh>
    <rPh sb="2" eb="4">
      <t>ケイジョウ</t>
    </rPh>
    <rPh sb="7" eb="9">
      <t>ニンヨウ</t>
    </rPh>
    <rPh sb="11" eb="12">
      <t>ニン</t>
    </rPh>
    <rPh sb="12" eb="13">
      <t>ヨウ</t>
    </rPh>
    <rPh sb="14" eb="15">
      <t>トウ</t>
    </rPh>
    <phoneticPr fontId="2"/>
  </si>
  <si>
    <t xml:space="preserve">コース分類番号 </t>
    <rPh sb="3" eb="5">
      <t>ブンルイ</t>
    </rPh>
    <rPh sb="5" eb="7">
      <t>バンゴウ</t>
    </rPh>
    <phoneticPr fontId="2"/>
  </si>
  <si>
    <t>↑委託事業（案）の番号</t>
    <phoneticPr fontId="2"/>
  </si>
  <si>
    <t>↑２０文字以内で設定（全角・半角ともに）</t>
    <phoneticPr fontId="2"/>
  </si>
  <si>
    <t>職業紹介権</t>
    <rPh sb="0" eb="2">
      <t>ショクギョウ</t>
    </rPh>
    <rPh sb="2" eb="4">
      <t>ショウカイ</t>
    </rPh>
    <rPh sb="4" eb="5">
      <t>ケン</t>
    </rPh>
    <phoneticPr fontId="2"/>
  </si>
  <si>
    <t>企業説明会等の機会設置の有無</t>
    <rPh sb="0" eb="2">
      <t>キギョウ</t>
    </rPh>
    <rPh sb="2" eb="5">
      <t>セツメイカイ</t>
    </rPh>
    <rPh sb="5" eb="6">
      <t>トウ</t>
    </rPh>
    <rPh sb="7" eb="9">
      <t>キカイ</t>
    </rPh>
    <rPh sb="9" eb="11">
      <t>セッチ</t>
    </rPh>
    <rPh sb="12" eb="14">
      <t>ウム</t>
    </rPh>
    <phoneticPr fontId="2"/>
  </si>
  <si>
    <t>　なし</t>
    <phoneticPr fontId="2"/>
  </si>
  <si>
    <t xml:space="preserve">インターネット（常時開放・時間限定)  </t>
    <rPh sb="8" eb="10">
      <t>ジョウジ</t>
    </rPh>
    <rPh sb="10" eb="12">
      <t>カイホウ</t>
    </rPh>
    <rPh sb="13" eb="15">
      <t>ジカン</t>
    </rPh>
    <rPh sb="15" eb="17">
      <t>ゲンテイ</t>
    </rPh>
    <phoneticPr fontId="2"/>
  </si>
  <si>
    <r>
      <t>↑紹介権がある場合は該当するところに</t>
    </r>
    <r>
      <rPr>
        <b/>
        <sz val="11"/>
        <rFont val="ＭＳ Ｐゴシック"/>
        <family val="3"/>
        <charset val="128"/>
      </rPr>
      <t>○</t>
    </r>
    <r>
      <rPr>
        <sz val="11"/>
        <rFont val="ＭＳ Ｐゴシック"/>
        <family val="3"/>
        <charset val="128"/>
      </rPr>
      <t>を記入</t>
    </r>
    <rPh sb="1" eb="3">
      <t>ショウカイ</t>
    </rPh>
    <rPh sb="3" eb="4">
      <t>ケン</t>
    </rPh>
    <rPh sb="7" eb="9">
      <t>バアイ</t>
    </rPh>
    <rPh sb="10" eb="12">
      <t>ガイトウ</t>
    </rPh>
    <rPh sb="20" eb="22">
      <t>キニュウ</t>
    </rPh>
    <phoneticPr fontId="2"/>
  </si>
  <si>
    <t>↑具体的には就職支援カリキュラムに記載する事</t>
    <rPh sb="1" eb="4">
      <t>グタイテキ</t>
    </rPh>
    <rPh sb="6" eb="8">
      <t>シュウショク</t>
    </rPh>
    <rPh sb="8" eb="10">
      <t>シエン</t>
    </rPh>
    <rPh sb="17" eb="19">
      <t>キサイ</t>
    </rPh>
    <rPh sb="21" eb="22">
      <t>コト</t>
    </rPh>
    <phoneticPr fontId="2"/>
  </si>
  <si>
    <t>↑その他の場合は具体的に記入</t>
    <rPh sb="5" eb="7">
      <t>バアイ</t>
    </rPh>
    <phoneticPr fontId="2"/>
  </si>
  <si>
    <t>訓　練　の　内　容　（　端　的　に　）</t>
    <rPh sb="0" eb="1">
      <t>クン</t>
    </rPh>
    <rPh sb="2" eb="3">
      <t>ネリ</t>
    </rPh>
    <rPh sb="6" eb="7">
      <t>ウチ</t>
    </rPh>
    <rPh sb="8" eb="9">
      <t>カタチ</t>
    </rPh>
    <rPh sb="12" eb="13">
      <t>ハシ</t>
    </rPh>
    <rPh sb="14" eb="15">
      <t>マト</t>
    </rPh>
    <phoneticPr fontId="2"/>
  </si>
  <si>
    <t>学　　　　　　　　　科</t>
    <rPh sb="0" eb="1">
      <t>ガク</t>
    </rPh>
    <rPh sb="10" eb="11">
      <t>カ</t>
    </rPh>
    <phoneticPr fontId="2"/>
  </si>
  <si>
    <t>訓練の内容（端的に）</t>
    <rPh sb="0" eb="2">
      <t>クンレン</t>
    </rPh>
    <rPh sb="3" eb="5">
      <t>ナイヨウ</t>
    </rPh>
    <rPh sb="6" eb="8">
      <t>タンテキ</t>
    </rPh>
    <phoneticPr fontId="2"/>
  </si>
  <si>
    <t>実　　　　　　　　　技</t>
    <rPh sb="0" eb="1">
      <t>ジツ</t>
    </rPh>
    <rPh sb="10" eb="11">
      <t>ワザ</t>
    </rPh>
    <phoneticPr fontId="2"/>
  </si>
  <si>
    <t>↑Ｗ：上段、Ｄ：中段、Ｈ：下段</t>
    <phoneticPr fontId="2"/>
  </si>
  <si>
    <t>↑Ｗ：上段、Ｄ：下段</t>
    <rPh sb="8" eb="9">
      <t>シタ</t>
    </rPh>
    <phoneticPr fontId="2"/>
  </si>
  <si>
    <t>常駐ではない
担当者数</t>
    <rPh sb="0" eb="2">
      <t>ジョウチュウ</t>
    </rPh>
    <rPh sb="7" eb="9">
      <t>タントウ</t>
    </rPh>
    <rPh sb="9" eb="10">
      <t>シャ</t>
    </rPh>
    <rPh sb="10" eb="11">
      <t>スウ</t>
    </rPh>
    <phoneticPr fontId="2"/>
  </si>
  <si>
    <t>常駐
担当者数</t>
    <rPh sb="0" eb="2">
      <t>ジョウチュウ</t>
    </rPh>
    <rPh sb="3" eb="5">
      <t>タントウ</t>
    </rPh>
    <rPh sb="5" eb="6">
      <t>シャ</t>
    </rPh>
    <rPh sb="6" eb="7">
      <t>スウ</t>
    </rPh>
    <phoneticPr fontId="2"/>
  </si>
  <si>
    <r>
      <t>インターネット</t>
    </r>
    <r>
      <rPr>
        <sz val="6"/>
        <rFont val="ＭＳ Ｐゴシック"/>
        <family val="3"/>
        <charset val="128"/>
      </rPr>
      <t>（常時開放・時間限定)</t>
    </r>
    <rPh sb="8" eb="10">
      <t>ジョウジ</t>
    </rPh>
    <rPh sb="10" eb="12">
      <t>カイホウ</t>
    </rPh>
    <rPh sb="13" eb="15">
      <t>ジカン</t>
    </rPh>
    <rPh sb="15" eb="17">
      <t>ゲンテイ</t>
    </rPh>
    <phoneticPr fontId="2"/>
  </si>
  <si>
    <r>
      <t xml:space="preserve">円
</t>
    </r>
    <r>
      <rPr>
        <sz val="6"/>
        <rFont val="ＭＳ Ｐゴシック"/>
        <family val="3"/>
        <charset val="128"/>
      </rPr>
      <t>（/１ヶ月/児童１人）</t>
    </r>
    <rPh sb="0" eb="1">
      <t>エン</t>
    </rPh>
    <rPh sb="6" eb="7">
      <t>ゲツ</t>
    </rPh>
    <rPh sb="8" eb="10">
      <t>ジドウ</t>
    </rPh>
    <rPh sb="11" eb="12">
      <t>ニン</t>
    </rPh>
    <phoneticPr fontId="2"/>
  </si>
  <si>
    <r>
      <t xml:space="preserve">円
</t>
    </r>
    <r>
      <rPr>
        <sz val="6"/>
        <rFont val="ＭＳ Ｐゴシック"/>
        <family val="3"/>
        <charset val="128"/>
      </rPr>
      <t>(/１ヶ月/訓練生１人)</t>
    </r>
    <rPh sb="0" eb="1">
      <t>エン</t>
    </rPh>
    <rPh sb="6" eb="7">
      <t>ツキ</t>
    </rPh>
    <rPh sb="8" eb="10">
      <t>クンレン</t>
    </rPh>
    <rPh sb="10" eb="11">
      <t>セイ</t>
    </rPh>
    <rPh sb="12" eb="13">
      <t>ニン</t>
    </rPh>
    <phoneticPr fontId="2"/>
  </si>
  <si>
    <t>個人情報管理体制</t>
    <rPh sb="0" eb="2">
      <t>コジン</t>
    </rPh>
    <rPh sb="2" eb="4">
      <t>ジョウホウ</t>
    </rPh>
    <rPh sb="4" eb="6">
      <t>カンリ</t>
    </rPh>
    <rPh sb="6" eb="8">
      <t>タイセイ</t>
    </rPh>
    <phoneticPr fontId="2"/>
  </si>
  <si>
    <t>取得認証
管理規定</t>
    <rPh sb="0" eb="2">
      <t>シュトク</t>
    </rPh>
    <rPh sb="2" eb="4">
      <t>ニンショウ</t>
    </rPh>
    <rPh sb="5" eb="7">
      <t>カンリ</t>
    </rPh>
    <rPh sb="7" eb="9">
      <t>キテイ</t>
    </rPh>
    <phoneticPr fontId="2"/>
  </si>
  <si>
    <t>具体的な管理方法
（内容）</t>
    <rPh sb="0" eb="3">
      <t>グタイテキ</t>
    </rPh>
    <rPh sb="4" eb="6">
      <t>カンリ</t>
    </rPh>
    <rPh sb="6" eb="8">
      <t>ホウホウ</t>
    </rPh>
    <rPh sb="10" eb="12">
      <t>ナイヨウ</t>
    </rPh>
    <phoneticPr fontId="2"/>
  </si>
  <si>
    <t>ジョブカード作成アドバイザー(人)</t>
    <rPh sb="6" eb="8">
      <t>サクセイ</t>
    </rPh>
    <rPh sb="15" eb="16">
      <t>ニン</t>
    </rPh>
    <phoneticPr fontId="2"/>
  </si>
  <si>
    <t>個人情報
管理体制</t>
    <rPh sb="0" eb="2">
      <t>コジン</t>
    </rPh>
    <rPh sb="2" eb="4">
      <t>ジョウホウ</t>
    </rPh>
    <rPh sb="5" eb="7">
      <t>カンリ</t>
    </rPh>
    <rPh sb="7" eb="9">
      <t>タイセイ</t>
    </rPh>
    <phoneticPr fontId="2"/>
  </si>
  <si>
    <t>取得認証・
管理規定</t>
    <rPh sb="0" eb="2">
      <t>シュトク</t>
    </rPh>
    <rPh sb="2" eb="4">
      <t>ニンショウ</t>
    </rPh>
    <rPh sb="6" eb="8">
      <t>カンリ</t>
    </rPh>
    <rPh sb="8" eb="10">
      <t>キテイ</t>
    </rPh>
    <phoneticPr fontId="2"/>
  </si>
  <si>
    <t>具体的な
管理方法</t>
    <rPh sb="0" eb="3">
      <t>グタイテキ</t>
    </rPh>
    <rPh sb="5" eb="7">
      <t>カンリ</t>
    </rPh>
    <rPh sb="7" eb="9">
      <t>ホウホウ</t>
    </rPh>
    <phoneticPr fontId="2"/>
  </si>
  <si>
    <t>番号</t>
    <rPh sb="0" eb="2">
      <t>バンゴウ</t>
    </rPh>
    <phoneticPr fontId="2"/>
  </si>
  <si>
    <t>人</t>
    <rPh sb="0" eb="1">
      <t>ニン</t>
    </rPh>
    <phoneticPr fontId="2"/>
  </si>
  <si>
    <t>就職
担当者数</t>
    <rPh sb="0" eb="2">
      <t>シュウショク</t>
    </rPh>
    <rPh sb="3" eb="6">
      <t>タントウシャ</t>
    </rPh>
    <rPh sb="6" eb="7">
      <t>スウ</t>
    </rPh>
    <phoneticPr fontId="2"/>
  </si>
  <si>
    <t>ジョブカード作成
アドバイザー</t>
    <rPh sb="6" eb="8">
      <t>サクセイ</t>
    </rPh>
    <phoneticPr fontId="2"/>
  </si>
  <si>
    <t>うちキャリアコンサタント数と
産業カウンセラー数</t>
    <rPh sb="12" eb="13">
      <t>スウ</t>
    </rPh>
    <rPh sb="15" eb="17">
      <t>サンギョウ</t>
    </rPh>
    <rPh sb="23" eb="24">
      <t>スウ</t>
    </rPh>
    <phoneticPr fontId="2"/>
  </si>
  <si>
    <t>ジョブ
カード</t>
    <phoneticPr fontId="2"/>
  </si>
  <si>
    <t>キャリア
コンサルタント・産業カウンセラー</t>
    <rPh sb="13" eb="15">
      <t>サンギョウ</t>
    </rPh>
    <phoneticPr fontId="2"/>
  </si>
  <si>
    <t>合　計</t>
    <rPh sb="0" eb="1">
      <t>ア</t>
    </rPh>
    <rPh sb="2" eb="3">
      <t>ケイ</t>
    </rPh>
    <phoneticPr fontId="2"/>
  </si>
  <si>
    <t>１０　訓練使用予定テキスト</t>
    <rPh sb="3" eb="5">
      <t>クンレン</t>
    </rPh>
    <rPh sb="5" eb="7">
      <t>シヨウ</t>
    </rPh>
    <rPh sb="7" eb="9">
      <t>ヨテイ</t>
    </rPh>
    <phoneticPr fontId="2"/>
  </si>
  <si>
    <t>個人情報管理体制に関する認証取得
証明書・社内規定等の写し</t>
    <rPh sb="0" eb="2">
      <t>コジン</t>
    </rPh>
    <rPh sb="2" eb="4">
      <t>ジョウホウ</t>
    </rPh>
    <rPh sb="4" eb="6">
      <t>カンリ</t>
    </rPh>
    <rPh sb="6" eb="8">
      <t>タイセイ</t>
    </rPh>
    <rPh sb="9" eb="10">
      <t>カン</t>
    </rPh>
    <rPh sb="12" eb="14">
      <t>ニンショウ</t>
    </rPh>
    <rPh sb="14" eb="16">
      <t>シュトク</t>
    </rPh>
    <rPh sb="17" eb="19">
      <t>ショウメイ</t>
    </rPh>
    <rPh sb="19" eb="20">
      <t>ショ</t>
    </rPh>
    <rPh sb="21" eb="23">
      <t>シャナイ</t>
    </rPh>
    <rPh sb="23" eb="25">
      <t>キテイ</t>
    </rPh>
    <rPh sb="25" eb="26">
      <t>トウ</t>
    </rPh>
    <rPh sb="27" eb="28">
      <t>ウツ</t>
    </rPh>
    <phoneticPr fontId="2"/>
  </si>
  <si>
    <t>該当する場合のみ</t>
    <phoneticPr fontId="2"/>
  </si>
  <si>
    <t>ジョブカード
作成アドバイザー</t>
    <rPh sb="7" eb="9">
      <t>サクセイ</t>
    </rPh>
    <phoneticPr fontId="2"/>
  </si>
  <si>
    <t>人</t>
    <rPh sb="0" eb="1">
      <t>ニン</t>
    </rPh>
    <phoneticPr fontId="2"/>
  </si>
  <si>
    <t>人</t>
    <rPh sb="0" eb="1">
      <t>ニン</t>
    </rPh>
    <phoneticPr fontId="2"/>
  </si>
  <si>
    <t>母子特訓練</t>
    <rPh sb="0" eb="2">
      <t>ボシ</t>
    </rPh>
    <rPh sb="2" eb="3">
      <t>トク</t>
    </rPh>
    <rPh sb="3" eb="5">
      <t>クンレン</t>
    </rPh>
    <phoneticPr fontId="2"/>
  </si>
  <si>
    <t>⑨</t>
    <phoneticPr fontId="2"/>
  </si>
  <si>
    <t>登記簿謄本(法人登記)の写し</t>
    <rPh sb="0" eb="3">
      <t>トウキボ</t>
    </rPh>
    <rPh sb="3" eb="5">
      <t>トウホン</t>
    </rPh>
    <rPh sb="6" eb="8">
      <t>ホウジン</t>
    </rPh>
    <rPh sb="8" eb="10">
      <t>トウキ</t>
    </rPh>
    <rPh sb="12" eb="13">
      <t>ウツ</t>
    </rPh>
    <phoneticPr fontId="2"/>
  </si>
  <si>
    <t>1機関1部</t>
    <rPh sb="1" eb="3">
      <t>キカン</t>
    </rPh>
    <rPh sb="4" eb="5">
      <t>ブ</t>
    </rPh>
    <phoneticPr fontId="2"/>
  </si>
  <si>
    <t>⑪</t>
    <phoneticPr fontId="2"/>
  </si>
  <si>
    <t>⑫</t>
    <phoneticPr fontId="2"/>
  </si>
  <si>
    <t>⑭</t>
    <phoneticPr fontId="2"/>
  </si>
  <si>
    <t>⑮</t>
    <phoneticPr fontId="2"/>
  </si>
  <si>
    <t>登記簿謄本（建物)の写しまたは賃貸借契約書の写し</t>
    <rPh sb="0" eb="3">
      <t>トウキボ</t>
    </rPh>
    <rPh sb="3" eb="5">
      <t>トウホン</t>
    </rPh>
    <rPh sb="6" eb="8">
      <t>タテモノ</t>
    </rPh>
    <rPh sb="10" eb="11">
      <t>ウツ</t>
    </rPh>
    <rPh sb="15" eb="18">
      <t>チンタイシャク</t>
    </rPh>
    <rPh sb="18" eb="21">
      <t>ケイヤクショ</t>
    </rPh>
    <rPh sb="22" eb="23">
      <t>ウツ</t>
    </rPh>
    <phoneticPr fontId="2"/>
  </si>
  <si>
    <t>うち キャリアコンサルタント、
産業カウンセラー取得者数（人）</t>
    <rPh sb="16" eb="18">
      <t>サンギョウ</t>
    </rPh>
    <rPh sb="24" eb="26">
      <t>シュトク</t>
    </rPh>
    <rPh sb="26" eb="27">
      <t>シャ</t>
    </rPh>
    <rPh sb="27" eb="28">
      <t>スウ</t>
    </rPh>
    <rPh sb="29" eb="30">
      <t>ニン</t>
    </rPh>
    <phoneticPr fontId="2"/>
  </si>
  <si>
    <t>最新のものから過去３年分
1機関1部</t>
    <rPh sb="0" eb="2">
      <t>サイシン</t>
    </rPh>
    <rPh sb="7" eb="9">
      <t>カコ</t>
    </rPh>
    <rPh sb="10" eb="12">
      <t>ネンブン</t>
    </rPh>
    <rPh sb="14" eb="16">
      <t>キカン</t>
    </rPh>
    <rPh sb="17" eb="18">
      <t>ブ</t>
    </rPh>
    <phoneticPr fontId="2"/>
  </si>
  <si>
    <t>１年</t>
    <rPh sb="1" eb="2">
      <t>ネン</t>
    </rPh>
    <phoneticPr fontId="2"/>
  </si>
  <si>
    <t>○</t>
    <phoneticPr fontId="2"/>
  </si>
  <si>
    <t>５年</t>
    <rPh sb="1" eb="2">
      <t>ネン</t>
    </rPh>
    <phoneticPr fontId="2"/>
  </si>
  <si>
    <t>○</t>
    <phoneticPr fontId="2"/>
  </si>
  <si>
    <t xml:space="preserve"> キャリアコンサルタント
 ジョブカード作成アドバイザー</t>
    <rPh sb="20" eb="22">
      <t>サクセイ</t>
    </rPh>
    <phoneticPr fontId="2"/>
  </si>
  <si>
    <t>△</t>
    <phoneticPr fontId="2"/>
  </si>
  <si>
    <t xml:space="preserve"> キャリアコンサルタント
 ジョブカード講習修了
 ジョブカード作成アドバイザー資格更新予定(28年3月)</t>
    <rPh sb="20" eb="22">
      <t>コウシュウ</t>
    </rPh>
    <rPh sb="22" eb="24">
      <t>シュウリョウ</t>
    </rPh>
    <rPh sb="32" eb="34">
      <t>サクセイ</t>
    </rPh>
    <rPh sb="40" eb="42">
      <t>シカク</t>
    </rPh>
    <rPh sb="42" eb="44">
      <t>コウシン</t>
    </rPh>
    <rPh sb="44" eb="46">
      <t>ヨテイ</t>
    </rPh>
    <rPh sb="49" eb="50">
      <t>ネン</t>
    </rPh>
    <rPh sb="51" eb="52">
      <t>ガツ</t>
    </rPh>
    <phoneticPr fontId="2"/>
  </si>
  <si>
    <t xml:space="preserve"> ジョブカード作成アドバイザー</t>
    <rPh sb="7" eb="9">
      <t>サクセイ</t>
    </rPh>
    <phoneticPr fontId="2"/>
  </si>
  <si>
    <t>○</t>
    <phoneticPr fontId="2"/>
  </si>
  <si>
    <t>10年</t>
    <rPh sb="2" eb="3">
      <t>ネン</t>
    </rPh>
    <phoneticPr fontId="2"/>
  </si>
  <si>
    <t>月計</t>
    <rPh sb="0" eb="1">
      <t>ガツ</t>
    </rPh>
    <rPh sb="1" eb="2">
      <t>ケイ</t>
    </rPh>
    <phoneticPr fontId="2"/>
  </si>
  <si>
    <t>９　離職者等再就職訓練（母子母特性２ヶ月）　月別訓練カリキュラム</t>
    <rPh sb="2" eb="5">
      <t>リショクシャ</t>
    </rPh>
    <rPh sb="5" eb="6">
      <t>トウ</t>
    </rPh>
    <rPh sb="6" eb="9">
      <t>サイシュウショク</t>
    </rPh>
    <rPh sb="9" eb="11">
      <t>クンレン</t>
    </rPh>
    <rPh sb="12" eb="14">
      <t>ボシ</t>
    </rPh>
    <rPh sb="14" eb="15">
      <t>ハハ</t>
    </rPh>
    <rPh sb="15" eb="17">
      <t>トクセイ</t>
    </rPh>
    <rPh sb="19" eb="20">
      <t>ゲツ</t>
    </rPh>
    <rPh sb="22" eb="24">
      <t>ツキベツ</t>
    </rPh>
    <rPh sb="24" eb="26">
      <t>クンレン</t>
    </rPh>
    <phoneticPr fontId="2"/>
  </si>
  <si>
    <t>⑯</t>
    <phoneticPr fontId="2"/>
  </si>
  <si>
    <t>東京都委託訓練　受託要件確認書</t>
    <rPh sb="0" eb="2">
      <t>トウキョウ</t>
    </rPh>
    <rPh sb="2" eb="3">
      <t>ト</t>
    </rPh>
    <rPh sb="3" eb="7">
      <t>イタククンレン</t>
    </rPh>
    <rPh sb="8" eb="15">
      <t>ジュタクヨウケンカクニンショ</t>
    </rPh>
    <phoneticPr fontId="2"/>
  </si>
  <si>
    <t>東京都委託訓練　受託申込書</t>
    <rPh sb="0" eb="2">
      <t>トウキョウ</t>
    </rPh>
    <rPh sb="2" eb="3">
      <t>ト</t>
    </rPh>
    <rPh sb="3" eb="5">
      <t>イタク</t>
    </rPh>
    <rPh sb="5" eb="7">
      <t>クンレン</t>
    </rPh>
    <rPh sb="8" eb="10">
      <t>ジュタク</t>
    </rPh>
    <rPh sb="10" eb="13">
      <t>モウシコミショ</t>
    </rPh>
    <phoneticPr fontId="2"/>
  </si>
  <si>
    <t>就職活動日</t>
    <rPh sb="0" eb="5">
      <t>シュウショクカツドウビ</t>
    </rPh>
    <phoneticPr fontId="2"/>
  </si>
  <si>
    <t>○月△日実施</t>
    <rPh sb="0" eb="6">
      <t>マルガツサンカクニチジッシ</t>
    </rPh>
    <phoneticPr fontId="2"/>
  </si>
  <si>
    <r>
      <t>休校日は</t>
    </r>
    <r>
      <rPr>
        <b/>
        <u/>
        <sz val="11"/>
        <color rgb="FFFFFF00"/>
        <rFont val="ＭＳ Ｐゴシック"/>
        <family val="3"/>
        <charset val="128"/>
      </rPr>
      <t>黄色</t>
    </r>
    <r>
      <rPr>
        <sz val="11"/>
        <rFont val="ＭＳ Ｐゴシック"/>
        <family val="3"/>
        <charset val="128"/>
      </rPr>
      <t>で、就職活動日は</t>
    </r>
    <r>
      <rPr>
        <b/>
        <u/>
        <sz val="11"/>
        <color theme="8"/>
        <rFont val="ＭＳ Ｐゴシック"/>
        <family val="3"/>
        <charset val="128"/>
      </rPr>
      <t>水色</t>
    </r>
    <r>
      <rPr>
        <sz val="11"/>
        <rFont val="ＭＳ Ｐゴシック"/>
        <family val="3"/>
        <charset val="128"/>
      </rPr>
      <t>で塗ること。</t>
    </r>
    <rPh sb="0" eb="3">
      <t>キュウコウビ</t>
    </rPh>
    <rPh sb="4" eb="6">
      <t>キイロ</t>
    </rPh>
    <rPh sb="8" eb="13">
      <t>シュウショクカツドウビ</t>
    </rPh>
    <rPh sb="14" eb="16">
      <t>ミズイロ</t>
    </rPh>
    <rPh sb="17" eb="18">
      <t>ヌ</t>
    </rPh>
    <phoneticPr fontId="2"/>
  </si>
  <si>
    <r>
      <t>３０入力表（</t>
    </r>
    <r>
      <rPr>
        <b/>
        <sz val="16"/>
        <rFont val="ＭＳ Ｐゴシック"/>
        <family val="3"/>
        <charset val="128"/>
      </rPr>
      <t>母子母特性</t>
    </r>
    <r>
      <rPr>
        <b/>
        <sz val="20"/>
        <rFont val="ＭＳ Ｐゴシック"/>
        <family val="3"/>
        <charset val="128"/>
      </rPr>
      <t>）</t>
    </r>
    <rPh sb="2" eb="4">
      <t>ニュウリョク</t>
    </rPh>
    <rPh sb="4" eb="5">
      <t>ヒョウ</t>
    </rPh>
    <rPh sb="6" eb="8">
      <t>ボシ</t>
    </rPh>
    <rPh sb="8" eb="9">
      <t>ハハ</t>
    </rPh>
    <rPh sb="9" eb="11">
      <t>トクセイ</t>
    </rPh>
    <phoneticPr fontId="2"/>
  </si>
  <si>
    <t>平成３０年度　東京都委託訓練（母子母特性）受託申込書（提案書）</t>
    <rPh sb="0" eb="2">
      <t>ヘイセイ</t>
    </rPh>
    <rPh sb="4" eb="6">
      <t>ネンド</t>
    </rPh>
    <rPh sb="7" eb="9">
      <t>トウキョウ</t>
    </rPh>
    <rPh sb="9" eb="10">
      <t>ト</t>
    </rPh>
    <rPh sb="10" eb="12">
      <t>イタク</t>
    </rPh>
    <rPh sb="12" eb="14">
      <t>クンレン</t>
    </rPh>
    <rPh sb="15" eb="17">
      <t>ボシ</t>
    </rPh>
    <rPh sb="17" eb="18">
      <t>ハハ</t>
    </rPh>
    <rPh sb="18" eb="20">
      <t>トクセイ</t>
    </rPh>
    <rPh sb="21" eb="23">
      <t>ジュタク</t>
    </rPh>
    <rPh sb="23" eb="26">
      <t>モウシコミショ</t>
    </rPh>
    <rPh sb="27" eb="30">
      <t>テイアンショ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</si>
</sst>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_ #,##0;[Red]_ \-#,##0"/>
    <numFmt numFmtId="177" formatCode="[&lt;=99999999]####\-####;\(00\)\ ####\-####"/>
    <numFmt numFmtId="178" formatCode="0.00_ "/>
    <numFmt numFmtId="179" formatCode="0.0_);[Red]\(0.0\)"/>
    <numFmt numFmtId="180" formatCode="0.0_ "/>
    <numFmt numFmtId="181" formatCode="#,##0.00_ "/>
    <numFmt numFmtId="182" formatCode="0_ "/>
    <numFmt numFmtId="183" formatCode="0_);[Red]\(0\)"/>
    <numFmt numFmtId="184" formatCode="#,##0;&quot;△ &quot;#,##0"/>
    <numFmt numFmtId="185" formatCode="#\ &quot;人用&quot;"/>
    <numFmt numFmtId="186" formatCode="m&quot;月&quot;"/>
    <numFmt numFmtId="187" formatCode="d"/>
    <numFmt numFmtId="188" formatCode="aaa"/>
    <numFmt numFmtId="189" formatCode="&quot;W :  &quot;#,##0"/>
    <numFmt numFmtId="190" formatCode="&quot;D :  &quot;#,##0"/>
    <numFmt numFmtId="191" formatCode="&quot;H :  &quot;#,##0"/>
    <numFmt numFmtId="192" formatCode="&quot;×    &quot;#,##0"/>
    <numFmt numFmtId="193" formatCode="[&lt;=999]000;[&lt;=9999]000\-00;000\-0000"/>
    <numFmt numFmtId="194" formatCode="#\ &quot;時間&quot;"/>
  </numFmts>
  <fonts count="4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20"/>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18"/>
      <name val="HG創英角ｺﾞｼｯｸUB"/>
      <family val="3"/>
      <charset val="128"/>
    </font>
    <font>
      <b/>
      <sz val="12"/>
      <name val="ＭＳ ゴシック"/>
      <family val="3"/>
      <charset val="128"/>
    </font>
    <font>
      <b/>
      <sz val="14"/>
      <name val="ＭＳ ゴシック"/>
      <family val="3"/>
      <charset val="128"/>
    </font>
    <font>
      <sz val="11"/>
      <name val="ＭＳ Ｐ明朝"/>
      <family val="1"/>
      <charset val="128"/>
    </font>
    <font>
      <u/>
      <sz val="11"/>
      <name val="ＭＳ Ｐ明朝"/>
      <family val="1"/>
      <charset val="128"/>
    </font>
    <font>
      <b/>
      <u/>
      <sz val="11"/>
      <name val="ＭＳ Ｐ明朝"/>
      <family val="1"/>
      <charset val="128"/>
    </font>
    <font>
      <sz val="8"/>
      <color indexed="81"/>
      <name val="ＭＳ Ｐゴシック"/>
      <family val="3"/>
      <charset val="128"/>
    </font>
    <font>
      <sz val="24"/>
      <name val="ＭＳ Ｐゴシック"/>
      <family val="3"/>
      <charset val="128"/>
    </font>
    <font>
      <sz val="9"/>
      <color indexed="81"/>
      <name val="ＭＳ Ｐゴシック"/>
      <family val="3"/>
      <charset val="128"/>
    </font>
    <font>
      <b/>
      <u/>
      <sz val="14"/>
      <color indexed="10"/>
      <name val="ＭＳ Ｐゴシック"/>
      <family val="3"/>
      <charset val="128"/>
    </font>
    <font>
      <sz val="10"/>
      <color indexed="81"/>
      <name val="ＭＳ Ｐゴシック"/>
      <family val="3"/>
      <charset val="128"/>
    </font>
    <font>
      <sz val="10"/>
      <name val="ＭＳ Ｐ明朝"/>
      <family val="1"/>
      <charset val="128"/>
    </font>
    <font>
      <strike/>
      <sz val="11"/>
      <name val="ＭＳ Ｐゴシック"/>
      <family val="3"/>
      <charset val="128"/>
    </font>
    <font>
      <b/>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sz val="11"/>
      <color theme="1" tint="4.9989318521683403E-2"/>
      <name val="ＭＳ Ｐゴシック"/>
      <family val="3"/>
      <charset val="128"/>
    </font>
    <font>
      <sz val="11"/>
      <color rgb="FFFF0000"/>
      <name val="ＭＳ Ｐゴシック"/>
      <family val="3"/>
      <charset val="128"/>
    </font>
    <font>
      <sz val="11"/>
      <color rgb="FFFF0066"/>
      <name val="ＭＳ Ｐゴシック"/>
      <family val="3"/>
      <charset val="128"/>
    </font>
    <font>
      <b/>
      <u/>
      <sz val="9"/>
      <color indexed="81"/>
      <name val="ＭＳ Ｐゴシック"/>
      <family val="3"/>
      <charset val="128"/>
    </font>
    <font>
      <b/>
      <u/>
      <sz val="11"/>
      <color rgb="FFFFFF00"/>
      <name val="ＭＳ Ｐゴシック"/>
      <family val="3"/>
      <charset val="128"/>
    </font>
    <font>
      <b/>
      <u/>
      <sz val="11"/>
      <color theme="8"/>
      <name val="ＭＳ Ｐ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solid">
        <fgColor indexed="45"/>
        <bgColor indexed="64"/>
      </patternFill>
    </fill>
    <fill>
      <patternFill patternType="gray0625"/>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mediumGray"/>
    </fill>
    <fill>
      <patternFill patternType="solid">
        <fgColor rgb="FFFFFF00"/>
        <bgColor indexed="64"/>
      </patternFill>
    </fill>
  </fills>
  <borders count="352">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double">
        <color indexed="10"/>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10"/>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dotted">
        <color indexed="64"/>
      </left>
      <right style="dotted">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dotted">
        <color indexed="64"/>
      </right>
      <top style="double">
        <color indexed="10"/>
      </top>
      <bottom style="thin">
        <color indexed="64"/>
      </bottom>
      <diagonal/>
    </border>
    <border>
      <left style="dotted">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10"/>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dotted">
        <color indexed="64"/>
      </left>
      <right style="dotted">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tted">
        <color indexed="64"/>
      </right>
      <top style="thin">
        <color indexed="64"/>
      </top>
      <bottom style="double">
        <color indexed="10"/>
      </bottom>
      <diagonal/>
    </border>
    <border>
      <left style="dotted">
        <color indexed="64"/>
      </left>
      <right style="double">
        <color indexed="10"/>
      </right>
      <top style="thin">
        <color indexed="64"/>
      </top>
      <bottom style="double">
        <color indexed="10"/>
      </bottom>
      <diagonal/>
    </border>
    <border>
      <left style="thin">
        <color indexed="64"/>
      </left>
      <right style="double">
        <color indexed="10"/>
      </right>
      <top style="double">
        <color indexed="10"/>
      </top>
      <bottom/>
      <diagonal/>
    </border>
    <border>
      <left style="thin">
        <color indexed="64"/>
      </left>
      <right style="double">
        <color indexed="10"/>
      </right>
      <top/>
      <bottom/>
      <diagonal/>
    </border>
    <border>
      <left style="thin">
        <color indexed="64"/>
      </left>
      <right style="double">
        <color indexed="10"/>
      </right>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double">
        <color indexed="10"/>
      </left>
      <right style="thin">
        <color indexed="64"/>
      </right>
      <top style="double">
        <color indexed="10"/>
      </top>
      <bottom style="thin">
        <color indexed="64"/>
      </bottom>
      <diagonal/>
    </border>
    <border>
      <left/>
      <right/>
      <top style="thin">
        <color indexed="64"/>
      </top>
      <bottom style="double">
        <color indexed="10"/>
      </bottom>
      <diagonal/>
    </border>
    <border>
      <left style="thin">
        <color indexed="64"/>
      </left>
      <right style="double">
        <color indexed="10"/>
      </right>
      <top style="double">
        <color indexed="10"/>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style="double">
        <color indexed="64"/>
      </right>
      <top style="thin">
        <color indexed="64"/>
      </top>
      <bottom style="double">
        <color indexed="1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uble">
        <color indexed="10"/>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8"/>
      </left>
      <right style="double">
        <color indexed="10"/>
      </right>
      <top style="double">
        <color indexed="10"/>
      </top>
      <bottom style="thin">
        <color indexed="8"/>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double">
        <color indexed="64"/>
      </right>
      <top style="double">
        <color indexed="10"/>
      </top>
      <bottom style="thin">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10"/>
      </top>
      <bottom style="double">
        <color indexed="10"/>
      </bottom>
      <diagonal/>
    </border>
    <border>
      <left/>
      <right style="double">
        <color indexed="64"/>
      </right>
      <top style="thin">
        <color indexed="64"/>
      </top>
      <bottom style="double">
        <color indexed="10"/>
      </bottom>
      <diagonal/>
    </border>
    <border>
      <left style="thick">
        <color indexed="64"/>
      </left>
      <right/>
      <top style="thick">
        <color indexed="64"/>
      </top>
      <bottom style="thick">
        <color indexed="64"/>
      </bottom>
      <diagonal/>
    </border>
    <border>
      <left style="hair">
        <color indexed="64"/>
      </left>
      <right/>
      <top style="thin">
        <color indexed="64"/>
      </top>
      <bottom style="medium">
        <color indexed="64"/>
      </bottom>
      <diagonal/>
    </border>
    <border>
      <left/>
      <right style="double">
        <color indexed="64"/>
      </right>
      <top/>
      <bottom/>
      <diagonal/>
    </border>
    <border>
      <left/>
      <right style="double">
        <color indexed="10"/>
      </right>
      <top style="double">
        <color indexed="10"/>
      </top>
      <bottom style="double">
        <color indexed="10"/>
      </bottom>
      <diagonal/>
    </border>
    <border>
      <left style="medium">
        <color indexed="64"/>
      </left>
      <right style="double">
        <color indexed="10"/>
      </right>
      <top/>
      <bottom style="thin">
        <color indexed="64"/>
      </bottom>
      <diagonal/>
    </border>
    <border>
      <left style="thin">
        <color indexed="64"/>
      </left>
      <right style="double">
        <color indexed="10"/>
      </right>
      <top style="double">
        <color indexed="10"/>
      </top>
      <bottom style="double">
        <color indexed="1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10"/>
      </bottom>
      <diagonal/>
    </border>
    <border>
      <left style="thin">
        <color indexed="64"/>
      </left>
      <right style="medium">
        <color indexed="64"/>
      </right>
      <top style="thin">
        <color indexed="64"/>
      </top>
      <bottom style="double">
        <color indexed="10"/>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top style="double">
        <color indexed="10"/>
      </top>
      <bottom style="double">
        <color indexed="10"/>
      </bottom>
      <diagonal/>
    </border>
    <border>
      <left/>
      <right/>
      <top style="double">
        <color indexed="10"/>
      </top>
      <bottom style="double">
        <color indexed="10"/>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thin">
        <color indexed="64"/>
      </left>
      <right style="double">
        <color indexed="64"/>
      </right>
      <top style="thin">
        <color indexed="64"/>
      </top>
      <bottom/>
      <diagonal/>
    </border>
    <border>
      <left style="hair">
        <color indexed="64"/>
      </left>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ck">
        <color indexed="64"/>
      </right>
      <top/>
      <bottom/>
      <diagonal/>
    </border>
    <border>
      <left/>
      <right/>
      <top style="double">
        <color indexed="64"/>
      </top>
      <bottom style="double">
        <color indexed="64"/>
      </bottom>
      <diagonal/>
    </border>
    <border>
      <left style="medium">
        <color indexed="64"/>
      </left>
      <right/>
      <top style="double">
        <color indexed="10"/>
      </top>
      <bottom style="hair">
        <color indexed="64"/>
      </bottom>
      <diagonal/>
    </border>
    <border>
      <left/>
      <right style="hair">
        <color indexed="64"/>
      </right>
      <top style="double">
        <color indexed="10"/>
      </top>
      <bottom style="hair">
        <color indexed="64"/>
      </bottom>
      <diagonal/>
    </border>
    <border>
      <left style="hair">
        <color indexed="64"/>
      </left>
      <right/>
      <top style="double">
        <color indexed="10"/>
      </top>
      <bottom style="hair">
        <color indexed="64"/>
      </bottom>
      <diagonal/>
    </border>
    <border>
      <left/>
      <right/>
      <top style="double">
        <color indexed="10"/>
      </top>
      <bottom style="hair">
        <color indexed="64"/>
      </bottom>
      <diagonal/>
    </border>
    <border>
      <left/>
      <right style="double">
        <color indexed="10"/>
      </right>
      <top style="double">
        <color indexed="10"/>
      </top>
      <bottom style="hair">
        <color indexed="64"/>
      </bottom>
      <diagonal/>
    </border>
    <border>
      <left/>
      <right style="hair">
        <color indexed="64"/>
      </right>
      <top style="hair">
        <color indexed="64"/>
      </top>
      <bottom style="hair">
        <color indexed="64"/>
      </bottom>
      <diagonal/>
    </border>
    <border>
      <left/>
      <right style="double">
        <color indexed="10"/>
      </right>
      <top style="hair">
        <color indexed="64"/>
      </top>
      <bottom style="hair">
        <color indexed="64"/>
      </bottom>
      <diagonal/>
    </border>
    <border>
      <left style="hair">
        <color indexed="64"/>
      </left>
      <right style="hair">
        <color indexed="64"/>
      </right>
      <top style="double">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double">
        <color indexed="10"/>
      </left>
      <right style="medium">
        <color indexed="64"/>
      </right>
      <top style="double">
        <color indexed="10"/>
      </top>
      <bottom/>
      <diagonal/>
    </border>
    <border>
      <left style="double">
        <color indexed="10"/>
      </left>
      <right style="medium">
        <color indexed="64"/>
      </right>
      <top/>
      <bottom/>
      <diagonal/>
    </border>
    <border>
      <left style="double">
        <color indexed="10"/>
      </left>
      <right style="medium">
        <color indexed="64"/>
      </right>
      <top/>
      <bottom style="double">
        <color indexed="10"/>
      </bottom>
      <diagonal/>
    </border>
    <border>
      <left style="medium">
        <color indexed="64"/>
      </left>
      <right/>
      <top style="hair">
        <color indexed="64"/>
      </top>
      <bottom style="double">
        <color indexed="10"/>
      </bottom>
      <diagonal/>
    </border>
    <border>
      <left/>
      <right style="hair">
        <color indexed="64"/>
      </right>
      <top style="hair">
        <color indexed="64"/>
      </top>
      <bottom style="double">
        <color indexed="10"/>
      </bottom>
      <diagonal/>
    </border>
    <border>
      <left style="hair">
        <color indexed="64"/>
      </left>
      <right/>
      <top style="hair">
        <color indexed="64"/>
      </top>
      <bottom style="double">
        <color indexed="10"/>
      </bottom>
      <diagonal/>
    </border>
    <border>
      <left/>
      <right/>
      <top style="hair">
        <color indexed="64"/>
      </top>
      <bottom style="double">
        <color indexed="10"/>
      </bottom>
      <diagonal/>
    </border>
    <border>
      <left/>
      <right style="double">
        <color indexed="10"/>
      </right>
      <top style="hair">
        <color indexed="64"/>
      </top>
      <bottom style="double">
        <color indexed="10"/>
      </bottom>
      <diagonal/>
    </border>
    <border>
      <left style="medium">
        <color indexed="64"/>
      </left>
      <right style="medium">
        <color indexed="64"/>
      </right>
      <top/>
      <bottom style="hair">
        <color indexed="64"/>
      </bottom>
      <diagonal/>
    </border>
    <border>
      <left style="hair">
        <color indexed="64"/>
      </left>
      <right/>
      <top/>
      <bottom style="thin">
        <color indexed="64"/>
      </bottom>
      <diagonal/>
    </border>
    <border>
      <left style="double">
        <color indexed="64"/>
      </left>
      <right/>
      <top style="double">
        <color indexed="64"/>
      </top>
      <bottom style="thin">
        <color indexed="64"/>
      </bottom>
      <diagonal/>
    </border>
    <border>
      <left style="medium">
        <color indexed="64"/>
      </left>
      <right/>
      <top style="double">
        <color indexed="64"/>
      </top>
      <bottom style="double">
        <color indexed="64"/>
      </bottom>
      <diagonal/>
    </border>
    <border>
      <left/>
      <right style="hair">
        <color indexed="64"/>
      </right>
      <top style="hair">
        <color indexed="64"/>
      </top>
      <bottom style="thin">
        <color indexed="64"/>
      </bottom>
      <diagonal/>
    </border>
    <border>
      <left style="thin">
        <color indexed="64"/>
      </left>
      <right/>
      <top style="double">
        <color indexed="10"/>
      </top>
      <bottom style="double">
        <color indexed="64"/>
      </bottom>
      <diagonal/>
    </border>
    <border>
      <left/>
      <right style="hair">
        <color indexed="64"/>
      </right>
      <top style="double">
        <color indexed="10"/>
      </top>
      <bottom style="double">
        <color indexed="64"/>
      </bottom>
      <diagonal/>
    </border>
    <border>
      <left/>
      <right style="medium">
        <color indexed="64"/>
      </right>
      <top style="double">
        <color indexed="64"/>
      </top>
      <bottom style="thin">
        <color indexed="64"/>
      </bottom>
      <diagonal/>
    </border>
    <border>
      <left style="hair">
        <color indexed="64"/>
      </left>
      <right style="double">
        <color indexed="64"/>
      </right>
      <top style="double">
        <color indexed="64"/>
      </top>
      <bottom style="double">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ouble">
        <color indexed="10"/>
      </left>
      <right/>
      <top style="thin">
        <color indexed="64"/>
      </top>
      <bottom style="double">
        <color indexed="10"/>
      </bottom>
      <diagonal/>
    </border>
    <border>
      <left/>
      <right style="double">
        <color indexed="10"/>
      </right>
      <top style="thin">
        <color indexed="64"/>
      </top>
      <bottom style="double">
        <color indexed="10"/>
      </bottom>
      <diagonal/>
    </border>
    <border>
      <left style="double">
        <color indexed="10"/>
      </left>
      <right/>
      <top style="thin">
        <color indexed="64"/>
      </top>
      <bottom/>
      <diagonal/>
    </border>
    <border>
      <left/>
      <right style="double">
        <color indexed="10"/>
      </right>
      <top style="thin">
        <color indexed="64"/>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right style="hair">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style="double">
        <color indexed="10"/>
      </top>
      <bottom style="double">
        <color indexed="10"/>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top style="double">
        <color indexed="10"/>
      </top>
      <bottom/>
      <diagonal/>
    </border>
    <border>
      <left/>
      <right style="thin">
        <color indexed="64"/>
      </right>
      <top style="double">
        <color indexed="10"/>
      </top>
      <bottom/>
      <diagonal/>
    </border>
    <border>
      <left style="thin">
        <color indexed="64"/>
      </left>
      <right/>
      <top/>
      <bottom style="double">
        <color indexed="10"/>
      </bottom>
      <diagonal/>
    </border>
    <border>
      <left/>
      <right/>
      <top/>
      <bottom style="double">
        <color indexed="10"/>
      </bottom>
      <diagonal/>
    </border>
    <border>
      <left/>
      <right style="thin">
        <color indexed="64"/>
      </right>
      <top/>
      <bottom style="double">
        <color indexed="10"/>
      </bottom>
      <diagonal/>
    </border>
    <border>
      <left style="double">
        <color indexed="10"/>
      </left>
      <right/>
      <top/>
      <bottom/>
      <diagonal/>
    </border>
    <border>
      <left style="double">
        <color indexed="10"/>
      </left>
      <right/>
      <top/>
      <bottom style="double">
        <color indexed="10"/>
      </bottom>
      <diagonal/>
    </border>
    <border>
      <left style="double">
        <color indexed="10"/>
      </left>
      <right/>
      <top style="double">
        <color indexed="10"/>
      </top>
      <bottom style="double">
        <color indexed="10"/>
      </bottom>
      <diagonal/>
    </border>
    <border>
      <left/>
      <right style="hair">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10"/>
      </top>
      <bottom style="thin">
        <color indexed="64"/>
      </bottom>
      <diagonal/>
    </border>
    <border>
      <left style="medium">
        <color indexed="8"/>
      </left>
      <right/>
      <top/>
      <bottom style="medium">
        <color indexed="8"/>
      </bottom>
      <diagonal/>
    </border>
    <border>
      <left/>
      <right/>
      <top/>
      <bottom style="medium">
        <color indexed="8"/>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10"/>
      </left>
      <right style="thin">
        <color indexed="64"/>
      </right>
      <top/>
      <bottom style="thin">
        <color indexed="64"/>
      </bottom>
      <diagonal/>
    </border>
    <border>
      <left/>
      <right style="hair">
        <color indexed="64"/>
      </right>
      <top style="thin">
        <color indexed="64"/>
      </top>
      <bottom style="medium">
        <color indexed="64"/>
      </bottom>
      <diagonal/>
    </border>
    <border>
      <left style="medium">
        <color indexed="64"/>
      </left>
      <right style="double">
        <color indexed="10"/>
      </right>
      <top style="thin">
        <color indexed="64"/>
      </top>
      <bottom/>
      <diagonal/>
    </border>
    <border>
      <left style="medium">
        <color indexed="64"/>
      </left>
      <right style="double">
        <color indexed="10"/>
      </right>
      <top/>
      <bottom/>
      <diagonal/>
    </border>
    <border>
      <left style="medium">
        <color indexed="64"/>
      </left>
      <right style="double">
        <color indexed="10"/>
      </right>
      <top style="medium">
        <color indexed="64"/>
      </top>
      <bottom/>
      <diagonal/>
    </border>
    <border>
      <left/>
      <right style="dashed">
        <color indexed="64"/>
      </right>
      <top style="thin">
        <color indexed="64"/>
      </top>
      <bottom style="medium">
        <color indexed="64"/>
      </bottom>
      <diagonal/>
    </border>
    <border>
      <left style="double">
        <color rgb="FFFF0000"/>
      </left>
      <right style="thin">
        <color indexed="64"/>
      </right>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double">
        <color rgb="FFFF0000"/>
      </left>
      <right style="thin">
        <color indexed="64"/>
      </right>
      <top style="double">
        <color rgb="FFFF0000"/>
      </top>
      <bottom style="thin">
        <color indexed="64"/>
      </bottom>
      <diagonal/>
    </border>
    <border>
      <left/>
      <right/>
      <top style="double">
        <color indexed="10"/>
      </top>
      <bottom style="thin">
        <color indexed="64"/>
      </bottom>
      <diagonal/>
    </border>
    <border>
      <left/>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10"/>
      </top>
      <bottom style="thin">
        <color indexed="64"/>
      </bottom>
      <diagonal/>
    </border>
    <border>
      <left style="double">
        <color indexed="64"/>
      </left>
      <right style="thin">
        <color indexed="64"/>
      </right>
      <top style="thin">
        <color indexed="64"/>
      </top>
      <bottom style="double">
        <color rgb="FFFF0000"/>
      </bottom>
      <diagonal/>
    </border>
    <border>
      <left style="thin">
        <color indexed="64"/>
      </left>
      <right/>
      <top/>
      <bottom style="double">
        <color indexed="64"/>
      </bottom>
      <diagonal/>
    </border>
    <border>
      <left style="thin">
        <color indexed="64"/>
      </left>
      <right style="thin">
        <color indexed="64"/>
      </right>
      <top style="double">
        <color rgb="FFFF0000"/>
      </top>
      <bottom style="double">
        <color indexed="64"/>
      </bottom>
      <diagonal/>
    </border>
    <border>
      <left/>
      <right style="thin">
        <color indexed="64"/>
      </right>
      <top style="thin">
        <color indexed="64"/>
      </top>
      <bottom style="double">
        <color rgb="FFFF0000"/>
      </bottom>
      <diagonal/>
    </border>
    <border>
      <left/>
      <right style="hair">
        <color indexed="64"/>
      </right>
      <top style="thin">
        <color indexed="64"/>
      </top>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right style="hair">
        <color indexed="64"/>
      </right>
      <top style="thin">
        <color indexed="64"/>
      </top>
      <bottom style="double">
        <color indexed="10"/>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10"/>
      </bottom>
      <diagonal/>
    </border>
    <border>
      <left style="thick">
        <color indexed="64"/>
      </left>
      <right/>
      <top/>
      <bottom/>
      <diagonal/>
    </border>
    <border diagonalDown="1">
      <left style="medium">
        <color indexed="64"/>
      </left>
      <right style="medium">
        <color indexed="64"/>
      </right>
      <top style="medium">
        <color indexed="64"/>
      </top>
      <bottom style="medium">
        <color indexed="64"/>
      </bottom>
      <diagonal style="thin">
        <color indexed="64"/>
      </diagonal>
    </border>
    <border>
      <left/>
      <right style="double">
        <color rgb="FFFF0000"/>
      </right>
      <top/>
      <bottom/>
      <diagonal/>
    </border>
    <border>
      <left/>
      <right style="double">
        <color rgb="FFFF0000"/>
      </right>
      <top style="thin">
        <color indexed="64"/>
      </top>
      <bottom/>
      <diagonal/>
    </border>
    <border>
      <left/>
      <right style="double">
        <color rgb="FFFF0000"/>
      </right>
      <top/>
      <bottom style="double">
        <color indexed="10"/>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top style="double">
        <color indexed="10"/>
      </top>
      <bottom style="thin">
        <color indexed="64"/>
      </bottom>
      <diagonal/>
    </border>
    <border>
      <left style="double">
        <color rgb="FFFF0000"/>
      </left>
      <right/>
      <top style="thin">
        <color indexed="64"/>
      </top>
      <bottom style="double">
        <color indexed="10"/>
      </bottom>
      <diagonal/>
    </border>
    <border>
      <left style="double">
        <color rgb="FFFF0000"/>
      </left>
      <right/>
      <top/>
      <bottom/>
      <diagonal/>
    </border>
    <border>
      <left style="thin">
        <color indexed="64"/>
      </left>
      <right style="double">
        <color rgb="FFFF0000"/>
      </right>
      <top style="thin">
        <color indexed="64"/>
      </top>
      <bottom style="double">
        <color indexed="10"/>
      </bottom>
      <diagonal/>
    </border>
    <border>
      <left style="double">
        <color indexed="64"/>
      </left>
      <right/>
      <top style="double">
        <color indexed="10"/>
      </top>
      <bottom style="double">
        <color indexed="10"/>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rgb="FFFF0000"/>
      </left>
      <right/>
      <top style="double">
        <color rgb="FFFF0000"/>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right style="double">
        <color rgb="FFFF0000"/>
      </right>
      <top style="thin">
        <color indexed="64"/>
      </top>
      <bottom style="double">
        <color rgb="FFFF0000"/>
      </bottom>
      <diagonal/>
    </border>
    <border>
      <left style="thin">
        <color indexed="64"/>
      </left>
      <right style="double">
        <color rgb="FFFF0000"/>
      </right>
      <top style="double">
        <color rgb="FFFF0000"/>
      </top>
      <bottom style="thin">
        <color indexed="64"/>
      </bottom>
      <diagonal/>
    </border>
    <border>
      <left style="double">
        <color rgb="FFFF0000"/>
      </left>
      <right/>
      <top style="thin">
        <color indexed="64"/>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top style="double">
        <color rgb="FFFF0000"/>
      </top>
      <bottom style="thin">
        <color indexed="64"/>
      </bottom>
      <diagonal/>
    </border>
    <border>
      <left style="double">
        <color indexed="64"/>
      </left>
      <right/>
      <top style="thin">
        <color indexed="64"/>
      </top>
      <bottom style="double">
        <color indexed="64"/>
      </bottom>
      <diagonal/>
    </border>
    <border>
      <left/>
      <right style="thin">
        <color indexed="64"/>
      </right>
      <top style="double">
        <color rgb="FFFF0000"/>
      </top>
      <bottom style="double">
        <color rgb="FFFF0000"/>
      </bottom>
      <diagonal/>
    </border>
    <border>
      <left style="double">
        <color indexed="64"/>
      </left>
      <right/>
      <top style="double">
        <color rgb="FFFF0000"/>
      </top>
      <bottom style="thin">
        <color indexed="64"/>
      </bottom>
      <diagonal/>
    </border>
    <border>
      <left/>
      <right style="double">
        <color indexed="64"/>
      </right>
      <top style="double">
        <color rgb="FFFF0000"/>
      </top>
      <bottom style="thin">
        <color indexed="64"/>
      </bottom>
      <diagonal/>
    </border>
    <border>
      <left/>
      <right style="thin">
        <color indexed="64"/>
      </right>
      <top style="double">
        <color rgb="FFFF0000"/>
      </top>
      <bottom/>
      <diagonal/>
    </border>
    <border>
      <left/>
      <right style="thin">
        <color indexed="64"/>
      </right>
      <top/>
      <bottom style="double">
        <color rgb="FFFF0000"/>
      </bottom>
      <diagonal/>
    </border>
    <border>
      <left style="double">
        <color indexed="64"/>
      </left>
      <right/>
      <top style="double">
        <color rgb="FFFF0000"/>
      </top>
      <bottom style="double">
        <color rgb="FFFF0000"/>
      </bottom>
      <diagonal/>
    </border>
    <border>
      <left/>
      <right/>
      <top style="thin">
        <color indexed="64"/>
      </top>
      <bottom style="double">
        <color rgb="FFFF0000"/>
      </bottom>
      <diagonal/>
    </border>
    <border>
      <left style="thin">
        <color indexed="64"/>
      </left>
      <right/>
      <top style="double">
        <color indexed="64"/>
      </top>
      <bottom style="double">
        <color rgb="FFFF0000"/>
      </bottom>
      <diagonal/>
    </border>
    <border>
      <left/>
      <right/>
      <top style="double">
        <color indexed="64"/>
      </top>
      <bottom style="double">
        <color rgb="FFFF0000"/>
      </bottom>
      <diagonal/>
    </border>
    <border>
      <left/>
      <right style="thin">
        <color indexed="64"/>
      </right>
      <top style="double">
        <color indexed="64"/>
      </top>
      <bottom style="double">
        <color rgb="FFFF0000"/>
      </bottom>
      <diagonal/>
    </border>
    <border>
      <left style="thin">
        <color indexed="64"/>
      </left>
      <right style="double">
        <color indexed="64"/>
      </right>
      <top style="thin">
        <color indexed="64"/>
      </top>
      <bottom style="double">
        <color indexed="64"/>
      </bottom>
      <diagonal/>
    </border>
    <border diagonalUp="1">
      <left style="thin">
        <color indexed="64"/>
      </left>
      <right style="double">
        <color indexed="10"/>
      </right>
      <top/>
      <bottom style="double">
        <color indexed="10"/>
      </bottom>
      <diagonal style="thin">
        <color indexed="64"/>
      </diagonal>
    </border>
  </borders>
  <cellStyleXfs count="3">
    <xf numFmtId="0" fontId="0" fillId="0" borderId="0">
      <alignment vertical="center"/>
    </xf>
    <xf numFmtId="0" fontId="1" fillId="0" borderId="0"/>
    <xf numFmtId="0" fontId="1" fillId="0" borderId="0">
      <alignment vertical="center"/>
    </xf>
  </cellStyleXfs>
  <cellXfs count="136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0" fillId="0" borderId="4" xfId="0" applyBorder="1" applyAlignment="1">
      <alignment vertical="center"/>
    </xf>
    <xf numFmtId="0" fontId="1" fillId="0" borderId="0" xfId="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2" xfId="0" applyBorder="1">
      <alignment vertical="center"/>
    </xf>
    <xf numFmtId="0" fontId="4" fillId="0" borderId="0" xfId="0" applyFont="1" applyAlignment="1">
      <alignment horizontal="center" vertical="center"/>
    </xf>
    <xf numFmtId="0" fontId="1" fillId="0" borderId="0" xfId="1" applyAlignment="1">
      <alignment vertical="center"/>
    </xf>
    <xf numFmtId="0" fontId="0" fillId="0" borderId="0" xfId="0" applyBorder="1" applyAlignment="1">
      <alignment vertical="center" wrapText="1"/>
    </xf>
    <xf numFmtId="0" fontId="0" fillId="0" borderId="9" xfId="0"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wrapText="1"/>
    </xf>
    <xf numFmtId="0" fontId="1" fillId="0" borderId="0" xfId="0" applyFont="1">
      <alignment vertical="center"/>
    </xf>
    <xf numFmtId="0" fontId="1" fillId="0" borderId="13" xfId="0" applyFont="1" applyBorder="1" applyAlignment="1">
      <alignment vertical="center" wrapText="1"/>
    </xf>
    <xf numFmtId="0" fontId="1" fillId="0" borderId="0" xfId="0" applyFont="1" applyBorder="1" applyAlignment="1">
      <alignment vertical="center" wrapText="1"/>
    </xf>
    <xf numFmtId="0" fontId="9" fillId="0" borderId="0" xfId="1" applyFont="1" applyAlignment="1">
      <alignment vertical="center"/>
    </xf>
    <xf numFmtId="179" fontId="0" fillId="0" borderId="0" xfId="0" applyNumberFormat="1" applyAlignment="1">
      <alignment horizontal="center" vertical="center"/>
    </xf>
    <xf numFmtId="176" fontId="5" fillId="0" borderId="14"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176" fontId="5" fillId="0" borderId="17" xfId="1" applyNumberFormat="1" applyFont="1" applyFill="1" applyBorder="1" applyAlignment="1">
      <alignment vertical="center" shrinkToFit="1"/>
    </xf>
    <xf numFmtId="0" fontId="10"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22" xfId="0" applyBorder="1" applyAlignment="1">
      <alignment horizontal="center" vertical="center" wrapText="1"/>
    </xf>
    <xf numFmtId="0" fontId="0" fillId="2" borderId="9" xfId="0" applyFill="1" applyBorder="1" applyAlignment="1">
      <alignment horizontal="center" vertical="center" wrapText="1"/>
    </xf>
    <xf numFmtId="0" fontId="0" fillId="2" borderId="23" xfId="0" applyFill="1" applyBorder="1" applyAlignment="1">
      <alignment vertical="center" wrapText="1"/>
    </xf>
    <xf numFmtId="0" fontId="0" fillId="0" borderId="24" xfId="0" applyBorder="1" applyAlignment="1">
      <alignment horizontal="center"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0" borderId="25" xfId="0" applyBorder="1" applyAlignment="1">
      <alignment vertical="center"/>
    </xf>
    <xf numFmtId="0" fontId="0" fillId="0" borderId="26" xfId="0" applyBorder="1">
      <alignment vertical="center"/>
    </xf>
    <xf numFmtId="0" fontId="0" fillId="2" borderId="26" xfId="0" applyFill="1" applyBorder="1">
      <alignment vertical="center"/>
    </xf>
    <xf numFmtId="0" fontId="0" fillId="2" borderId="25" xfId="0" applyFill="1" applyBorder="1" applyAlignment="1">
      <alignment vertical="center"/>
    </xf>
    <xf numFmtId="0" fontId="0" fillId="2" borderId="25" xfId="0" applyFill="1" applyBorder="1">
      <alignment vertical="center"/>
    </xf>
    <xf numFmtId="0" fontId="0" fillId="2" borderId="27" xfId="0" applyFill="1" applyBorder="1">
      <alignment vertical="center"/>
    </xf>
    <xf numFmtId="0" fontId="0" fillId="0" borderId="0" xfId="0" applyBorder="1" applyAlignment="1">
      <alignment horizontal="left" vertical="center" wrapText="1"/>
    </xf>
    <xf numFmtId="0" fontId="0" fillId="2" borderId="7" xfId="0" applyFill="1" applyBorder="1" applyAlignment="1">
      <alignment vertical="center" wrapText="1"/>
    </xf>
    <xf numFmtId="0" fontId="0" fillId="0" borderId="28" xfId="0" applyBorder="1" applyAlignment="1">
      <alignment horizontal="left" vertical="center"/>
    </xf>
    <xf numFmtId="0" fontId="0" fillId="0" borderId="11" xfId="0" applyBorder="1" applyAlignment="1">
      <alignment horizontal="right" vertical="center"/>
    </xf>
    <xf numFmtId="0" fontId="11" fillId="0" borderId="8" xfId="0" applyFont="1" applyBorder="1" applyAlignment="1">
      <alignment vertical="center" wrapText="1"/>
    </xf>
    <xf numFmtId="55" fontId="1" fillId="0" borderId="30" xfId="0" applyNumberFormat="1" applyFont="1" applyBorder="1" applyAlignment="1">
      <alignment vertical="center" shrinkToFit="1"/>
    </xf>
    <xf numFmtId="0" fontId="1" fillId="0" borderId="31" xfId="0" applyNumberFormat="1" applyFont="1" applyBorder="1" applyAlignment="1">
      <alignment horizontal="center" vertical="center" shrinkToFit="1"/>
    </xf>
    <xf numFmtId="0" fontId="1" fillId="0" borderId="31" xfId="0" applyNumberFormat="1" applyFont="1" applyBorder="1" applyAlignment="1">
      <alignment vertical="center" shrinkToFit="1"/>
    </xf>
    <xf numFmtId="179" fontId="1" fillId="0" borderId="32" xfId="0" applyNumberFormat="1" applyFont="1" applyBorder="1" applyAlignment="1">
      <alignment horizontal="center" vertical="center"/>
    </xf>
    <xf numFmtId="0" fontId="4" fillId="0" borderId="0" xfId="0" applyFont="1" applyAlignment="1">
      <alignment vertical="center"/>
    </xf>
    <xf numFmtId="0" fontId="1" fillId="0" borderId="33" xfId="0" applyFont="1" applyBorder="1" applyAlignment="1">
      <alignment vertical="center" shrinkToFit="1"/>
    </xf>
    <xf numFmtId="0" fontId="1" fillId="0" borderId="34" xfId="0" applyFont="1" applyBorder="1" applyAlignment="1">
      <alignment vertical="center" shrinkToFit="1"/>
    </xf>
    <xf numFmtId="0" fontId="1" fillId="0" borderId="35" xfId="0" applyFont="1" applyBorder="1" applyAlignment="1">
      <alignment vertical="center" shrinkToFit="1"/>
    </xf>
    <xf numFmtId="0" fontId="0" fillId="0" borderId="37" xfId="0" applyBorder="1">
      <alignment vertical="center"/>
    </xf>
    <xf numFmtId="0" fontId="0" fillId="0" borderId="13" xfId="0" applyBorder="1">
      <alignment vertical="center"/>
    </xf>
    <xf numFmtId="0" fontId="5" fillId="0" borderId="2" xfId="0" applyFont="1" applyBorder="1" applyAlignment="1">
      <alignment vertical="center"/>
    </xf>
    <xf numFmtId="0" fontId="0" fillId="0" borderId="38" xfId="0" applyBorder="1" applyAlignment="1">
      <alignment horizontal="center" vertical="center" textRotation="255" wrapText="1"/>
    </xf>
    <xf numFmtId="0" fontId="0" fillId="0" borderId="39" xfId="0" applyBorder="1" applyAlignment="1">
      <alignment vertical="center" textRotation="255" wrapText="1"/>
    </xf>
    <xf numFmtId="0" fontId="0" fillId="0" borderId="30" xfId="0" applyBorder="1" applyAlignment="1">
      <alignment vertical="center" wrapText="1"/>
    </xf>
    <xf numFmtId="0" fontId="0" fillId="2" borderId="42" xfId="0" applyFill="1" applyBorder="1" applyAlignment="1">
      <alignment vertical="center"/>
    </xf>
    <xf numFmtId="0" fontId="0" fillId="2" borderId="27" xfId="0" applyFill="1" applyBorder="1" applyAlignment="1">
      <alignment vertical="center"/>
    </xf>
    <xf numFmtId="0" fontId="0" fillId="0" borderId="44" xfId="0" applyBorder="1" applyAlignment="1">
      <alignment vertical="center" wrapText="1"/>
    </xf>
    <xf numFmtId="0" fontId="0" fillId="0" borderId="43" xfId="0" applyBorder="1" applyAlignment="1">
      <alignment vertical="center"/>
    </xf>
    <xf numFmtId="0" fontId="0" fillId="0" borderId="26" xfId="0" applyBorder="1" applyAlignment="1">
      <alignment vertical="center"/>
    </xf>
    <xf numFmtId="0" fontId="0" fillId="0" borderId="48" xfId="0" applyBorder="1" applyAlignment="1">
      <alignment vertical="center" wrapText="1"/>
    </xf>
    <xf numFmtId="0" fontId="0" fillId="2" borderId="48" xfId="0" applyFill="1" applyBorder="1" applyAlignment="1">
      <alignment vertical="center" wrapText="1"/>
    </xf>
    <xf numFmtId="0" fontId="0" fillId="0" borderId="6" xfId="0" applyBorder="1" applyAlignment="1">
      <alignment vertical="center"/>
    </xf>
    <xf numFmtId="0" fontId="0" fillId="0" borderId="29" xfId="0" applyBorder="1" applyAlignment="1">
      <alignment vertical="center"/>
    </xf>
    <xf numFmtId="0" fontId="0" fillId="0" borderId="49" xfId="0" applyBorder="1" applyAlignment="1">
      <alignment vertical="center"/>
    </xf>
    <xf numFmtId="0" fontId="0" fillId="2" borderId="6" xfId="0" applyFill="1" applyBorder="1" applyAlignment="1">
      <alignment vertical="center" wrapText="1"/>
    </xf>
    <xf numFmtId="0" fontId="0" fillId="2" borderId="6" xfId="0" applyFill="1" applyBorder="1" applyAlignment="1">
      <alignment vertical="center"/>
    </xf>
    <xf numFmtId="0" fontId="0" fillId="2" borderId="49" xfId="0" applyFill="1" applyBorder="1" applyAlignment="1">
      <alignment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0" fontId="8" fillId="0" borderId="37" xfId="0" applyFont="1" applyBorder="1" applyAlignment="1">
      <alignment horizontal="center" vertical="center"/>
    </xf>
    <xf numFmtId="179" fontId="8" fillId="0" borderId="52" xfId="0" applyNumberFormat="1" applyFont="1" applyBorder="1" applyAlignment="1">
      <alignment horizontal="center" vertical="center" wrapText="1"/>
    </xf>
    <xf numFmtId="0" fontId="0" fillId="0" borderId="41" xfId="0" applyBorder="1" applyAlignment="1">
      <alignment horizontal="left" vertical="center" shrinkToFit="1"/>
    </xf>
    <xf numFmtId="0" fontId="8" fillId="0" borderId="53" xfId="0" applyFont="1" applyBorder="1" applyAlignment="1">
      <alignment horizontal="left" vertical="center" wrapText="1"/>
    </xf>
    <xf numFmtId="0" fontId="8" fillId="0" borderId="6" xfId="0" applyFont="1" applyBorder="1" applyAlignment="1">
      <alignment vertical="center" wrapText="1"/>
    </xf>
    <xf numFmtId="0" fontId="0" fillId="0" borderId="54" xfId="0" applyBorder="1" applyAlignment="1">
      <alignment horizontal="left" vertical="center" wrapText="1"/>
    </xf>
    <xf numFmtId="0" fontId="0" fillId="2" borderId="26" xfId="0" applyFill="1" applyBorder="1" applyAlignment="1">
      <alignment vertical="center"/>
    </xf>
    <xf numFmtId="0" fontId="0" fillId="2" borderId="29" xfId="0" applyFill="1" applyBorder="1" applyAlignment="1">
      <alignment vertical="center"/>
    </xf>
    <xf numFmtId="0" fontId="0" fillId="2" borderId="45" xfId="0" applyFill="1" applyBorder="1" applyAlignment="1">
      <alignment vertical="center"/>
    </xf>
    <xf numFmtId="0" fontId="8" fillId="2" borderId="42" xfId="0" applyFont="1" applyFill="1" applyBorder="1" applyAlignment="1">
      <alignment horizontal="center" vertical="center"/>
    </xf>
    <xf numFmtId="0" fontId="8" fillId="2" borderId="43" xfId="0" applyFont="1" applyFill="1" applyBorder="1">
      <alignment vertical="center"/>
    </xf>
    <xf numFmtId="0" fontId="8" fillId="2" borderId="20" xfId="0" applyFont="1" applyFill="1" applyBorder="1">
      <alignment vertical="center"/>
    </xf>
    <xf numFmtId="0" fontId="0" fillId="2" borderId="60" xfId="0" applyFill="1" applyBorder="1" applyAlignment="1">
      <alignment vertical="center"/>
    </xf>
    <xf numFmtId="0" fontId="0" fillId="2" borderId="56" xfId="0" applyFill="1" applyBorder="1" applyAlignment="1">
      <alignment vertical="center"/>
    </xf>
    <xf numFmtId="0" fontId="0" fillId="2" borderId="61" xfId="0" applyFill="1" applyBorder="1" applyAlignment="1">
      <alignment vertical="center"/>
    </xf>
    <xf numFmtId="0" fontId="0" fillId="2" borderId="57" xfId="0" applyFill="1" applyBorder="1" applyAlignment="1">
      <alignment vertical="center"/>
    </xf>
    <xf numFmtId="0" fontId="0" fillId="2" borderId="48" xfId="0" applyFill="1" applyBorder="1" applyAlignment="1">
      <alignment vertical="center"/>
    </xf>
    <xf numFmtId="0" fontId="0" fillId="2" borderId="53" xfId="0"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11" xfId="0" applyBorder="1" applyAlignment="1">
      <alignment horizontal="center" vertical="center" wrapText="1"/>
    </xf>
    <xf numFmtId="0" fontId="0" fillId="0" borderId="59" xfId="0" applyBorder="1" applyAlignment="1">
      <alignment vertical="center" textRotation="255" wrapText="1"/>
    </xf>
    <xf numFmtId="0" fontId="0" fillId="0" borderId="20" xfId="0" applyBorder="1" applyAlignment="1">
      <alignment vertical="center" wrapText="1"/>
    </xf>
    <xf numFmtId="0" fontId="0" fillId="2" borderId="43" xfId="0" applyFill="1" applyBorder="1" applyAlignment="1">
      <alignment horizontal="right" vertical="center"/>
    </xf>
    <xf numFmtId="0" fontId="0" fillId="2" borderId="26" xfId="0" applyFill="1" applyBorder="1" applyAlignment="1">
      <alignment horizontal="right" vertical="center"/>
    </xf>
    <xf numFmtId="0" fontId="0" fillId="2" borderId="25" xfId="0" applyFill="1" applyBorder="1" applyAlignment="1">
      <alignment horizontal="right" vertical="center"/>
    </xf>
    <xf numFmtId="0" fontId="0" fillId="2" borderId="29" xfId="0" applyFill="1" applyBorder="1" applyAlignment="1">
      <alignment horizontal="right" vertical="center"/>
    </xf>
    <xf numFmtId="0" fontId="1" fillId="2" borderId="36" xfId="0" applyFont="1" applyFill="1" applyBorder="1" applyAlignment="1">
      <alignment horizontal="center" vertical="center"/>
    </xf>
    <xf numFmtId="0" fontId="1" fillId="2" borderId="62" xfId="0" applyFont="1" applyFill="1" applyBorder="1" applyAlignment="1">
      <alignment horizontal="center" vertical="center"/>
    </xf>
    <xf numFmtId="0" fontId="0" fillId="0" borderId="6" xfId="0" applyBorder="1" applyAlignment="1">
      <alignment vertical="center" shrinkToFit="1"/>
    </xf>
    <xf numFmtId="0" fontId="8" fillId="0" borderId="9" xfId="0" applyFont="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19" xfId="0" applyBorder="1" applyAlignment="1">
      <alignment horizontal="center" vertical="center" wrapText="1"/>
    </xf>
    <xf numFmtId="0" fontId="8" fillId="2" borderId="21" xfId="0" applyFont="1" applyFill="1" applyBorder="1" applyAlignment="1">
      <alignment horizontal="center" vertical="center" wrapText="1"/>
    </xf>
    <xf numFmtId="0" fontId="0" fillId="2" borderId="65"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9" xfId="0" applyFill="1" applyBorder="1" applyAlignment="1">
      <alignment horizontal="center" vertical="center" wrapText="1"/>
    </xf>
    <xf numFmtId="0" fontId="13" fillId="0" borderId="21" xfId="0" applyFont="1" applyBorder="1" applyAlignment="1">
      <alignment horizontal="center" vertical="center" wrapText="1"/>
    </xf>
    <xf numFmtId="0" fontId="0" fillId="0" borderId="66" xfId="0" applyBorder="1" applyAlignment="1">
      <alignment horizontal="center" vertical="center" wrapText="1"/>
    </xf>
    <xf numFmtId="0" fontId="8" fillId="2" borderId="24" xfId="0" applyFont="1" applyFill="1" applyBorder="1" applyAlignment="1">
      <alignment horizontal="center" vertical="center" wrapText="1"/>
    </xf>
    <xf numFmtId="0" fontId="0" fillId="0" borderId="67" xfId="0" applyBorder="1" applyAlignment="1">
      <alignment horizontal="center" vertical="center" wrapText="1"/>
    </xf>
    <xf numFmtId="0" fontId="13" fillId="0" borderId="9" xfId="0" applyFont="1" applyBorder="1" applyAlignment="1">
      <alignment horizontal="center" vertical="center" wrapText="1"/>
    </xf>
    <xf numFmtId="0" fontId="11" fillId="0" borderId="63" xfId="0" applyFont="1" applyBorder="1" applyAlignment="1">
      <alignment horizontal="center" vertical="center" wrapText="1"/>
    </xf>
    <xf numFmtId="0" fontId="0" fillId="0" borderId="68" xfId="0" applyBorder="1" applyAlignment="1">
      <alignment horizontal="center" vertical="center" wrapText="1"/>
    </xf>
    <xf numFmtId="0" fontId="0" fillId="2" borderId="23" xfId="0" applyFill="1" applyBorder="1" applyAlignment="1">
      <alignment vertical="center"/>
    </xf>
    <xf numFmtId="0" fontId="8" fillId="0" borderId="24" xfId="0" applyFont="1" applyBorder="1" applyAlignment="1">
      <alignment horizontal="center" vertical="center" wrapText="1"/>
    </xf>
    <xf numFmtId="0" fontId="8" fillId="0" borderId="65" xfId="0" applyFont="1" applyBorder="1" applyAlignment="1">
      <alignment horizontal="center" vertical="center" wrapText="1"/>
    </xf>
    <xf numFmtId="0" fontId="8" fillId="2" borderId="65" xfId="0" applyFont="1" applyFill="1" applyBorder="1" applyAlignment="1">
      <alignment horizontal="center" vertical="center" wrapText="1"/>
    </xf>
    <xf numFmtId="0" fontId="0" fillId="3" borderId="24" xfId="0" applyFill="1" applyBorder="1" applyAlignment="1">
      <alignment horizontal="center" vertical="center" wrapText="1"/>
    </xf>
    <xf numFmtId="0" fontId="14" fillId="0" borderId="0" xfId="0" applyFont="1" applyAlignment="1">
      <alignment horizontal="left" vertical="center"/>
    </xf>
    <xf numFmtId="0" fontId="0" fillId="0" borderId="69" xfId="0" applyBorder="1" applyAlignment="1">
      <alignment vertical="center" wrapText="1"/>
    </xf>
    <xf numFmtId="0" fontId="0" fillId="0" borderId="45" xfId="0" applyBorder="1" applyAlignment="1">
      <alignment horizontal="left" vertical="center" wrapText="1"/>
    </xf>
    <xf numFmtId="0" fontId="8" fillId="0" borderId="69"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8" fillId="0" borderId="43" xfId="0" applyFont="1" applyBorder="1" applyAlignment="1">
      <alignment horizontal="left" vertical="center"/>
    </xf>
    <xf numFmtId="0" fontId="8" fillId="0" borderId="36" xfId="0" applyFont="1" applyBorder="1" applyAlignment="1">
      <alignment horizontal="left" vertical="center"/>
    </xf>
    <xf numFmtId="0" fontId="8" fillId="0" borderId="42" xfId="0" applyFont="1" applyBorder="1" applyAlignment="1">
      <alignment horizontal="left" vertical="center"/>
    </xf>
    <xf numFmtId="0" fontId="0" fillId="0" borderId="0" xfId="0" applyAlignment="1">
      <alignment horizontal="left" vertical="center" wrapText="1"/>
    </xf>
    <xf numFmtId="0" fontId="0" fillId="0" borderId="43" xfId="0" applyBorder="1" applyAlignment="1">
      <alignment horizontal="right" vertical="center"/>
    </xf>
    <xf numFmtId="180" fontId="0" fillId="0" borderId="25" xfId="0" applyNumberFormat="1" applyBorder="1" applyAlignment="1">
      <alignment horizontal="right" vertical="center"/>
    </xf>
    <xf numFmtId="0" fontId="0" fillId="0" borderId="70" xfId="0" applyBorder="1" applyAlignment="1">
      <alignmen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0" fillId="0" borderId="18" xfId="0" applyBorder="1" applyAlignment="1">
      <alignment vertical="center" wrapText="1"/>
    </xf>
    <xf numFmtId="0" fontId="1" fillId="0" borderId="2" xfId="2" applyFont="1" applyFill="1" applyBorder="1" applyAlignment="1">
      <alignment vertical="center"/>
    </xf>
    <xf numFmtId="0" fontId="5" fillId="0" borderId="0" xfId="0" applyFont="1" applyAlignment="1">
      <alignment horizontal="left" vertical="center"/>
    </xf>
    <xf numFmtId="0" fontId="0" fillId="0" borderId="71" xfId="0" applyBorder="1" applyAlignment="1">
      <alignment horizontal="center" vertical="center" wrapText="1"/>
    </xf>
    <xf numFmtId="0" fontId="11" fillId="0" borderId="47" xfId="0" applyFont="1" applyBorder="1" applyAlignment="1">
      <alignment vertical="center" wrapText="1"/>
    </xf>
    <xf numFmtId="0" fontId="0" fillId="0" borderId="75" xfId="0" applyBorder="1">
      <alignment vertical="center"/>
    </xf>
    <xf numFmtId="0" fontId="1" fillId="0" borderId="46" xfId="0" applyFont="1" applyBorder="1" applyAlignment="1">
      <alignment vertical="center" wrapText="1"/>
    </xf>
    <xf numFmtId="0" fontId="0" fillId="0" borderId="77" xfId="0" applyBorder="1">
      <alignment vertical="center"/>
    </xf>
    <xf numFmtId="0" fontId="0" fillId="0" borderId="78" xfId="0" applyBorder="1">
      <alignment vertical="center"/>
    </xf>
    <xf numFmtId="0" fontId="8" fillId="2" borderId="43" xfId="0" applyFont="1" applyFill="1" applyBorder="1" applyAlignment="1">
      <alignment horizontal="left" vertical="center"/>
    </xf>
    <xf numFmtId="0" fontId="8" fillId="2" borderId="36" xfId="0" applyFont="1" applyFill="1" applyBorder="1" applyAlignment="1">
      <alignment horizontal="left" vertical="center"/>
    </xf>
    <xf numFmtId="0" fontId="0" fillId="2" borderId="73" xfId="0" applyFill="1" applyBorder="1" applyAlignment="1">
      <alignment horizontal="right" vertical="center"/>
    </xf>
    <xf numFmtId="0" fontId="8" fillId="2" borderId="25" xfId="0" applyFont="1" applyFill="1" applyBorder="1" applyAlignment="1">
      <alignment horizontal="left" vertical="center"/>
    </xf>
    <xf numFmtId="0" fontId="11" fillId="2" borderId="47" xfId="0" applyFont="1" applyFill="1" applyBorder="1" applyAlignment="1">
      <alignment vertical="center" wrapText="1"/>
    </xf>
    <xf numFmtId="180" fontId="0" fillId="2" borderId="25" xfId="0" applyNumberFormat="1" applyFill="1" applyBorder="1" applyAlignment="1">
      <alignment vertical="center"/>
    </xf>
    <xf numFmtId="0" fontId="8" fillId="2" borderId="26" xfId="0" applyFont="1" applyFill="1" applyBorder="1" applyAlignment="1">
      <alignment horizontal="left" vertical="center"/>
    </xf>
    <xf numFmtId="0" fontId="8" fillId="2" borderId="29" xfId="0" applyFont="1" applyFill="1" applyBorder="1" applyAlignment="1">
      <alignment horizontal="left" vertical="center"/>
    </xf>
    <xf numFmtId="0" fontId="1" fillId="2" borderId="72" xfId="0" applyFont="1" applyFill="1" applyBorder="1" applyAlignment="1">
      <alignment horizontal="center" vertical="center"/>
    </xf>
    <xf numFmtId="0" fontId="1" fillId="2" borderId="80" xfId="0" applyFont="1" applyFill="1" applyBorder="1" applyAlignment="1">
      <alignment horizontal="center" vertical="center"/>
    </xf>
    <xf numFmtId="0" fontId="1" fillId="0" borderId="72" xfId="0" applyFont="1" applyBorder="1" applyAlignment="1">
      <alignment horizontal="center" vertical="center"/>
    </xf>
    <xf numFmtId="0" fontId="1" fillId="0" borderId="80" xfId="0" applyFont="1" applyBorder="1" applyAlignment="1">
      <alignment horizontal="center" vertical="center"/>
    </xf>
    <xf numFmtId="0" fontId="8" fillId="0" borderId="46"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right" vertical="center"/>
    </xf>
    <xf numFmtId="0" fontId="0" fillId="0" borderId="60" xfId="0" applyBorder="1" applyAlignment="1">
      <alignmen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0" fillId="0" borderId="84" xfId="0" applyBorder="1" applyAlignment="1">
      <alignment horizontal="left" vertical="center" wrapText="1"/>
    </xf>
    <xf numFmtId="0" fontId="17" fillId="0" borderId="0" xfId="0" applyFont="1" applyAlignment="1">
      <alignment horizontal="left" vertical="center"/>
    </xf>
    <xf numFmtId="0" fontId="0" fillId="0" borderId="85" xfId="0" applyBorder="1" applyAlignment="1">
      <alignment vertical="center" wrapText="1"/>
    </xf>
    <xf numFmtId="0" fontId="1" fillId="0" borderId="86" xfId="2" applyFont="1" applyFill="1" applyBorder="1" applyAlignment="1">
      <alignment vertical="center"/>
    </xf>
    <xf numFmtId="0" fontId="0" fillId="0" borderId="86" xfId="0" applyBorder="1">
      <alignment vertical="center"/>
    </xf>
    <xf numFmtId="0" fontId="0" fillId="0" borderId="18" xfId="0"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xf>
    <xf numFmtId="0" fontId="0" fillId="0" borderId="49" xfId="0" applyBorder="1" applyAlignment="1">
      <alignment vertical="center" wrapText="1"/>
    </xf>
    <xf numFmtId="0" fontId="0" fillId="0" borderId="89" xfId="0" applyBorder="1" applyAlignment="1">
      <alignment horizontal="center" vertical="center" wrapText="1"/>
    </xf>
    <xf numFmtId="0" fontId="0" fillId="0" borderId="3" xfId="0" applyBorder="1" applyAlignment="1">
      <alignment horizontal="left" vertical="center"/>
    </xf>
    <xf numFmtId="0" fontId="11" fillId="0" borderId="72" xfId="0" applyFont="1" applyBorder="1" applyAlignment="1">
      <alignment vertical="center" wrapText="1"/>
    </xf>
    <xf numFmtId="0" fontId="0" fillId="0" borderId="92" xfId="0" applyBorder="1" applyAlignment="1">
      <alignment horizontal="center" vertical="center" wrapText="1"/>
    </xf>
    <xf numFmtId="0" fontId="11" fillId="0" borderId="38" xfId="0" applyFont="1" applyBorder="1" applyAlignment="1">
      <alignment vertical="center" wrapText="1"/>
    </xf>
    <xf numFmtId="0" fontId="17" fillId="0" borderId="18" xfId="0" applyFont="1" applyBorder="1" applyAlignment="1">
      <alignment vertical="center"/>
    </xf>
    <xf numFmtId="0" fontId="17" fillId="0" borderId="0" xfId="0" applyFont="1" applyBorder="1" applyAlignment="1">
      <alignment vertical="center"/>
    </xf>
    <xf numFmtId="0" fontId="8" fillId="0" borderId="6" xfId="0" applyFont="1" applyBorder="1" applyAlignment="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7" fillId="0" borderId="0" xfId="0" applyFo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94" xfId="0" applyFont="1" applyBorder="1" applyAlignment="1">
      <alignment horizontal="center" vertical="center" wrapText="1"/>
    </xf>
    <xf numFmtId="0" fontId="15" fillId="0" borderId="0" xfId="0" applyFont="1" applyBorder="1">
      <alignment vertical="center"/>
    </xf>
    <xf numFmtId="0" fontId="1" fillId="0" borderId="0" xfId="0" applyFont="1" applyBorder="1" applyAlignment="1">
      <alignment vertical="center"/>
    </xf>
    <xf numFmtId="0" fontId="0" fillId="0" borderId="94" xfId="0" applyBorder="1" applyAlignment="1">
      <alignment horizontal="center" vertical="center" shrinkToFit="1"/>
    </xf>
    <xf numFmtId="0" fontId="1" fillId="0" borderId="96" xfId="0" applyFont="1" applyBorder="1" applyAlignment="1">
      <alignment vertical="center" shrinkToFit="1"/>
    </xf>
    <xf numFmtId="0" fontId="1" fillId="0" borderId="96" xfId="0" applyFont="1" applyBorder="1">
      <alignment vertical="center"/>
    </xf>
    <xf numFmtId="0" fontId="11" fillId="0" borderId="99" xfId="0" applyFont="1" applyBorder="1" applyAlignment="1">
      <alignment horizontal="center" vertical="center"/>
    </xf>
    <xf numFmtId="0" fontId="11" fillId="0" borderId="94" xfId="0" applyFont="1" applyBorder="1" applyAlignment="1">
      <alignment horizontal="center" vertical="center" shrinkToFit="1"/>
    </xf>
    <xf numFmtId="0" fontId="11" fillId="0" borderId="99" xfId="0" applyFont="1" applyBorder="1" applyAlignment="1">
      <alignment horizontal="center" vertical="center" shrinkToFit="1"/>
    </xf>
    <xf numFmtId="0" fontId="11" fillId="0" borderId="100"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99" xfId="0" applyFont="1" applyBorder="1" applyAlignment="1">
      <alignment horizontal="center" vertical="center" wrapText="1"/>
    </xf>
    <xf numFmtId="0" fontId="0" fillId="0" borderId="103" xfId="0" applyBorder="1" applyAlignment="1">
      <alignment horizontal="center" vertical="center" shrinkToFit="1"/>
    </xf>
    <xf numFmtId="0" fontId="1" fillId="0" borderId="106" xfId="0" applyFont="1" applyBorder="1" applyAlignment="1">
      <alignment vertical="center" shrinkToFit="1"/>
    </xf>
    <xf numFmtId="0" fontId="8" fillId="0" borderId="105"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94" xfId="0" applyFont="1" applyBorder="1" applyAlignment="1">
      <alignment horizontal="center" vertical="center" shrinkToFit="1"/>
    </xf>
    <xf numFmtId="0" fontId="11" fillId="0" borderId="107" xfId="0" applyFont="1" applyBorder="1" applyAlignment="1">
      <alignment horizontal="center" vertical="center" wrapText="1" shrinkToFit="1"/>
    </xf>
    <xf numFmtId="0" fontId="11" fillId="4" borderId="0" xfId="0" applyFont="1" applyFill="1">
      <alignment vertical="center"/>
    </xf>
    <xf numFmtId="0" fontId="11" fillId="4" borderId="65" xfId="0" applyFont="1" applyFill="1" applyBorder="1" applyAlignment="1">
      <alignment vertical="center" wrapText="1"/>
    </xf>
    <xf numFmtId="0" fontId="13" fillId="0" borderId="99" xfId="0" applyFont="1" applyBorder="1" applyAlignment="1">
      <alignment horizontal="center" vertical="center" wrapText="1"/>
    </xf>
    <xf numFmtId="0" fontId="0" fillId="0" borderId="108" xfId="0" applyBorder="1" applyAlignment="1">
      <alignment horizontal="center" vertical="center" shrinkToFit="1"/>
    </xf>
    <xf numFmtId="0" fontId="1" fillId="0" borderId="109" xfId="0" applyFont="1" applyBorder="1" applyAlignment="1">
      <alignment horizontal="center" vertical="center" wrapText="1"/>
    </xf>
    <xf numFmtId="0" fontId="0" fillId="0" borderId="110" xfId="0" applyBorder="1" applyAlignment="1">
      <alignment vertical="center" textRotation="255" wrapText="1"/>
    </xf>
    <xf numFmtId="0" fontId="11" fillId="0" borderId="51" xfId="0" applyFont="1" applyBorder="1" applyAlignment="1">
      <alignment horizontal="center" vertical="center" wrapText="1"/>
    </xf>
    <xf numFmtId="0" fontId="21" fillId="0" borderId="0" xfId="0" applyFont="1" applyBorder="1" applyAlignment="1">
      <alignment vertical="center"/>
    </xf>
    <xf numFmtId="0" fontId="1" fillId="0" borderId="111" xfId="1" applyNumberFormat="1" applyFont="1" applyFill="1" applyBorder="1" applyAlignment="1" applyProtection="1">
      <alignment vertical="center" shrinkToFit="1"/>
      <protection locked="0"/>
    </xf>
    <xf numFmtId="0" fontId="1" fillId="5" borderId="0" xfId="0" applyFont="1" applyFill="1" applyAlignment="1">
      <alignment vertical="center"/>
    </xf>
    <xf numFmtId="0" fontId="1" fillId="3" borderId="96" xfId="0" applyFont="1" applyFill="1" applyBorder="1" applyAlignment="1">
      <alignment vertical="center" shrinkToFit="1"/>
    </xf>
    <xf numFmtId="0" fontId="1" fillId="0" borderId="112" xfId="0" applyFont="1" applyBorder="1" applyAlignment="1" applyProtection="1">
      <alignment vertical="center" shrinkToFit="1"/>
      <protection locked="0"/>
    </xf>
    <xf numFmtId="0" fontId="1" fillId="0" borderId="113" xfId="0" applyFont="1" applyBorder="1" applyAlignment="1" applyProtection="1">
      <alignment vertical="center" shrinkToFit="1"/>
      <protection locked="0"/>
    </xf>
    <xf numFmtId="0" fontId="1" fillId="0" borderId="114" xfId="0" applyFont="1" applyBorder="1" applyAlignment="1" applyProtection="1">
      <alignment vertical="center" shrinkToFit="1"/>
      <protection locked="0"/>
    </xf>
    <xf numFmtId="0" fontId="1" fillId="0" borderId="115" xfId="0" applyFont="1" applyBorder="1" applyAlignment="1" applyProtection="1">
      <alignment vertical="center" shrinkToFit="1"/>
      <protection locked="0"/>
    </xf>
    <xf numFmtId="0" fontId="1" fillId="0" borderId="116" xfId="0" applyFont="1" applyBorder="1" applyAlignment="1" applyProtection="1">
      <alignment vertical="center" shrinkToFit="1"/>
      <protection locked="0"/>
    </xf>
    <xf numFmtId="0" fontId="1" fillId="0" borderId="117" xfId="0" applyFont="1" applyBorder="1" applyAlignment="1" applyProtection="1">
      <alignment vertical="center" shrinkToFit="1"/>
      <protection locked="0"/>
    </xf>
    <xf numFmtId="0" fontId="1" fillId="0" borderId="39" xfId="0" applyFont="1" applyBorder="1" applyAlignment="1" applyProtection="1">
      <alignment vertical="center" shrinkToFit="1"/>
      <protection locked="0"/>
    </xf>
    <xf numFmtId="0" fontId="1" fillId="0" borderId="119" xfId="0" applyFont="1" applyBorder="1" applyAlignment="1" applyProtection="1">
      <alignment vertical="center" shrinkToFit="1"/>
      <protection locked="0"/>
    </xf>
    <xf numFmtId="0" fontId="1" fillId="0" borderId="120" xfId="0" applyFont="1" applyBorder="1" applyAlignment="1" applyProtection="1">
      <alignment vertical="center" shrinkToFit="1"/>
      <protection locked="0"/>
    </xf>
    <xf numFmtId="0" fontId="1" fillId="0" borderId="65" xfId="0" applyFont="1" applyBorder="1" applyAlignment="1" applyProtection="1">
      <alignment vertical="center" shrinkToFit="1"/>
      <protection locked="0"/>
    </xf>
    <xf numFmtId="0" fontId="1" fillId="0" borderId="121" xfId="0" applyFont="1" applyBorder="1" applyAlignment="1" applyProtection="1">
      <alignment vertical="center" shrinkToFit="1"/>
      <protection locked="0"/>
    </xf>
    <xf numFmtId="0" fontId="1" fillId="0" borderId="122" xfId="0" applyFont="1" applyBorder="1" applyAlignment="1" applyProtection="1">
      <alignment vertical="center" shrinkToFit="1"/>
      <protection locked="0"/>
    </xf>
    <xf numFmtId="0" fontId="1" fillId="0" borderId="124" xfId="0" applyFont="1" applyBorder="1" applyAlignment="1" applyProtection="1">
      <alignment vertical="center" shrinkToFit="1"/>
      <protection locked="0"/>
    </xf>
    <xf numFmtId="0" fontId="1" fillId="0" borderId="127"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0" fillId="5" borderId="89" xfId="0" applyFill="1" applyBorder="1" applyAlignment="1">
      <alignment vertical="center"/>
    </xf>
    <xf numFmtId="0" fontId="1" fillId="0" borderId="130" xfId="0" applyFont="1" applyBorder="1" applyAlignment="1" applyProtection="1">
      <alignment vertical="center" wrapText="1"/>
      <protection locked="0"/>
    </xf>
    <xf numFmtId="0" fontId="1" fillId="0" borderId="131" xfId="0" applyFont="1" applyBorder="1" applyAlignment="1" applyProtection="1">
      <alignment vertical="center" wrapText="1"/>
      <protection locked="0"/>
    </xf>
    <xf numFmtId="0" fontId="1" fillId="0" borderId="132" xfId="0" applyFont="1" applyBorder="1" applyAlignment="1" applyProtection="1">
      <alignment vertical="center" wrapText="1"/>
      <protection locked="0"/>
    </xf>
    <xf numFmtId="0" fontId="0" fillId="0" borderId="4" xfId="0" applyBorder="1" applyAlignment="1" applyProtection="1">
      <alignment vertical="center" textRotation="255" wrapText="1"/>
      <protection locked="0"/>
    </xf>
    <xf numFmtId="0" fontId="0" fillId="3" borderId="133" xfId="0" applyFill="1" applyBorder="1" applyAlignment="1">
      <alignment vertical="center" wrapText="1"/>
    </xf>
    <xf numFmtId="0" fontId="0" fillId="5" borderId="3" xfId="0" applyFill="1" applyBorder="1" applyAlignment="1">
      <alignment horizontal="right" vertical="center"/>
    </xf>
    <xf numFmtId="0" fontId="0" fillId="5" borderId="134" xfId="0" applyFill="1" applyBorder="1" applyAlignment="1">
      <alignment horizontal="right" vertical="center"/>
    </xf>
    <xf numFmtId="0" fontId="1" fillId="3" borderId="135" xfId="0" applyFont="1" applyFill="1" applyBorder="1" applyAlignment="1">
      <alignment vertical="center" wrapText="1"/>
    </xf>
    <xf numFmtId="0" fontId="1" fillId="3" borderId="136" xfId="0" applyFont="1" applyFill="1" applyBorder="1" applyAlignment="1">
      <alignment vertical="center" wrapText="1"/>
    </xf>
    <xf numFmtId="0" fontId="0" fillId="5" borderId="52" xfId="0" applyFill="1" applyBorder="1">
      <alignment vertical="center"/>
    </xf>
    <xf numFmtId="0" fontId="0" fillId="5" borderId="135" xfId="0" applyFill="1" applyBorder="1">
      <alignment vertical="center"/>
    </xf>
    <xf numFmtId="0" fontId="0" fillId="5" borderId="136" xfId="0" applyFill="1" applyBorder="1">
      <alignment vertical="center"/>
    </xf>
    <xf numFmtId="0" fontId="0" fillId="0" borderId="8" xfId="0" applyBorder="1" applyAlignment="1">
      <alignment vertical="center" textRotation="255" wrapText="1"/>
    </xf>
    <xf numFmtId="0" fontId="0" fillId="0" borderId="137" xfId="0" applyBorder="1" applyAlignment="1">
      <alignment vertical="center" textRotation="255" wrapText="1"/>
    </xf>
    <xf numFmtId="0" fontId="0" fillId="0" borderId="138" xfId="0" applyBorder="1" applyAlignment="1">
      <alignment vertical="center" textRotation="255" wrapText="1"/>
    </xf>
    <xf numFmtId="0" fontId="0" fillId="0" borderId="38" xfId="0" applyBorder="1" applyAlignment="1" applyProtection="1">
      <alignment vertical="center" textRotation="255" wrapText="1"/>
      <protection locked="0"/>
    </xf>
    <xf numFmtId="0" fontId="10" fillId="0" borderId="0" xfId="0" applyFont="1" applyBorder="1" applyAlignment="1" applyProtection="1">
      <alignment vertical="center"/>
      <protection locked="0"/>
    </xf>
    <xf numFmtId="0" fontId="11" fillId="4" borderId="65" xfId="0" applyFont="1" applyFill="1" applyBorder="1" applyAlignment="1" applyProtection="1">
      <alignment vertical="center" wrapText="1"/>
      <protection locked="0"/>
    </xf>
    <xf numFmtId="0" fontId="1" fillId="0" borderId="121"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65" xfId="0" applyFont="1" applyBorder="1" applyAlignment="1" applyProtection="1">
      <alignment horizontal="center" vertical="center" shrinkToFit="1"/>
      <protection locked="0"/>
    </xf>
    <xf numFmtId="0" fontId="1" fillId="0" borderId="43" xfId="0" applyFont="1" applyBorder="1" applyAlignment="1" applyProtection="1">
      <alignment horizontal="center" vertical="center" shrinkToFit="1"/>
      <protection locked="0"/>
    </xf>
    <xf numFmtId="0" fontId="1" fillId="0" borderId="120"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128" xfId="0" applyFont="1" applyBorder="1" applyAlignment="1" applyProtection="1">
      <alignment horizontal="center" vertical="center" shrinkToFit="1"/>
      <protection locked="0"/>
    </xf>
    <xf numFmtId="0" fontId="1" fillId="0" borderId="124"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140"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9" xfId="0" applyFont="1" applyBorder="1" applyAlignment="1" applyProtection="1">
      <alignment horizontal="center" vertical="center" shrinkToFit="1"/>
      <protection locked="0"/>
    </xf>
    <xf numFmtId="0" fontId="0" fillId="0" borderId="0" xfId="0" applyProtection="1">
      <alignment vertical="center"/>
      <protection locked="0"/>
    </xf>
    <xf numFmtId="0" fontId="0" fillId="0" borderId="38"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59" xfId="0" applyBorder="1" applyAlignment="1" applyProtection="1">
      <alignment vertical="center" wrapText="1"/>
      <protection locked="0"/>
    </xf>
    <xf numFmtId="55" fontId="1" fillId="0" borderId="139" xfId="0" applyNumberFormat="1" applyFont="1" applyBorder="1" applyAlignment="1" applyProtection="1">
      <alignment vertical="center" shrinkToFit="1"/>
      <protection locked="0"/>
    </xf>
    <xf numFmtId="0" fontId="1" fillId="0" borderId="115" xfId="0" applyNumberFormat="1" applyFont="1" applyBorder="1" applyAlignment="1" applyProtection="1">
      <alignment horizontal="center" vertical="center" shrinkToFit="1"/>
      <protection locked="0"/>
    </xf>
    <xf numFmtId="0" fontId="1" fillId="0" borderId="115" xfId="0" applyNumberFormat="1" applyFont="1" applyBorder="1" applyAlignment="1" applyProtection="1">
      <alignment vertical="center" shrinkToFit="1"/>
      <protection locked="0"/>
    </xf>
    <xf numFmtId="0" fontId="1" fillId="0" borderId="113" xfId="0" applyNumberFormat="1" applyFont="1" applyBorder="1" applyAlignment="1" applyProtection="1">
      <alignment vertical="center" shrinkToFit="1"/>
      <protection locked="0"/>
    </xf>
    <xf numFmtId="179" fontId="1" fillId="0" borderId="141" xfId="0" applyNumberFormat="1" applyFont="1" applyBorder="1" applyAlignment="1" applyProtection="1">
      <alignment horizontal="center" vertical="center"/>
      <protection locked="0"/>
    </xf>
    <xf numFmtId="0" fontId="1" fillId="0" borderId="118" xfId="0" applyNumberFormat="1" applyFont="1" applyBorder="1" applyAlignment="1" applyProtection="1">
      <alignment vertical="center" shrinkToFit="1"/>
      <protection locked="0"/>
    </xf>
    <xf numFmtId="0" fontId="1" fillId="0" borderId="65" xfId="0" applyNumberFormat="1" applyFont="1" applyBorder="1" applyAlignment="1" applyProtection="1">
      <alignment horizontal="center" vertical="center" shrinkToFit="1"/>
      <protection locked="0"/>
    </xf>
    <xf numFmtId="0" fontId="1" fillId="0" borderId="142" xfId="0" applyNumberFormat="1" applyFont="1" applyBorder="1" applyAlignment="1" applyProtection="1">
      <alignment horizontal="center" vertical="center" shrinkToFit="1"/>
      <protection locked="0"/>
    </xf>
    <xf numFmtId="0" fontId="1" fillId="0" borderId="142" xfId="0" applyNumberFormat="1" applyFont="1" applyBorder="1" applyAlignment="1" applyProtection="1">
      <alignment vertical="center" shrinkToFit="1"/>
      <protection locked="0"/>
    </xf>
    <xf numFmtId="0" fontId="1" fillId="0" borderId="143" xfId="0" applyNumberFormat="1" applyFont="1" applyBorder="1" applyAlignment="1" applyProtection="1">
      <alignment vertical="center" shrinkToFit="1"/>
      <protection locked="0"/>
    </xf>
    <xf numFmtId="179" fontId="1" fillId="0" borderId="144" xfId="0" applyNumberFormat="1" applyFont="1" applyBorder="1" applyAlignment="1" applyProtection="1">
      <alignment horizontal="center" vertical="center"/>
      <protection locked="0"/>
    </xf>
    <xf numFmtId="0" fontId="1" fillId="0" borderId="65" xfId="0" applyNumberFormat="1" applyFont="1" applyBorder="1" applyAlignment="1" applyProtection="1">
      <alignment vertical="center" shrinkToFit="1"/>
      <protection locked="0"/>
    </xf>
    <xf numFmtId="0" fontId="1" fillId="0" borderId="65" xfId="0" applyNumberFormat="1" applyFont="1" applyBorder="1" applyProtection="1">
      <alignment vertical="center"/>
      <protection locked="0"/>
    </xf>
    <xf numFmtId="0" fontId="1" fillId="0" borderId="119" xfId="0" applyNumberFormat="1" applyFont="1" applyBorder="1" applyAlignment="1" applyProtection="1">
      <alignment vertical="center" shrinkToFit="1"/>
      <protection locked="0"/>
    </xf>
    <xf numFmtId="0" fontId="1" fillId="0" borderId="123" xfId="0" applyNumberFormat="1" applyFont="1" applyBorder="1" applyAlignment="1" applyProtection="1">
      <alignment vertical="center" shrinkToFit="1"/>
      <protection locked="0"/>
    </xf>
    <xf numFmtId="0" fontId="1" fillId="0" borderId="127" xfId="0" applyNumberFormat="1" applyFont="1" applyBorder="1" applyAlignment="1" applyProtection="1">
      <alignment horizontal="center" vertical="center" shrinkToFit="1"/>
      <protection locked="0"/>
    </xf>
    <xf numFmtId="0" fontId="1" fillId="0" borderId="127" xfId="0" applyNumberFormat="1" applyFont="1" applyBorder="1" applyAlignment="1" applyProtection="1">
      <alignment vertical="center" shrinkToFit="1"/>
      <protection locked="0"/>
    </xf>
    <xf numFmtId="0" fontId="1" fillId="0" borderId="127" xfId="0" applyNumberFormat="1" applyFont="1" applyBorder="1" applyProtection="1">
      <alignment vertical="center"/>
      <protection locked="0"/>
    </xf>
    <xf numFmtId="0" fontId="1" fillId="0" borderId="125" xfId="0" applyNumberFormat="1" applyFont="1" applyBorder="1" applyAlignment="1" applyProtection="1">
      <alignment vertical="center" shrinkToFit="1"/>
      <protection locked="0"/>
    </xf>
    <xf numFmtId="179" fontId="1" fillId="0" borderId="145" xfId="0" applyNumberFormat="1" applyFont="1" applyBorder="1" applyAlignment="1" applyProtection="1">
      <alignment horizontal="center" vertical="center"/>
      <protection locked="0"/>
    </xf>
    <xf numFmtId="179" fontId="1" fillId="3" borderId="133" xfId="0" applyNumberFormat="1" applyFont="1" applyFill="1" applyBorder="1" applyAlignment="1">
      <alignment horizontal="center" vertical="center"/>
    </xf>
    <xf numFmtId="0" fontId="0" fillId="0" borderId="23" xfId="0" applyBorder="1" applyAlignment="1" applyProtection="1">
      <alignment vertical="center" wrapText="1"/>
      <protection locked="0"/>
    </xf>
    <xf numFmtId="177" fontId="0" fillId="0" borderId="23" xfId="0" applyNumberFormat="1" applyBorder="1" applyAlignment="1" applyProtection="1">
      <alignment vertical="center" wrapText="1"/>
      <protection locked="0"/>
    </xf>
    <xf numFmtId="0" fontId="0" fillId="2" borderId="23" xfId="0" applyFill="1" applyBorder="1" applyAlignment="1" applyProtection="1">
      <alignment vertical="center" wrapText="1"/>
      <protection locked="0"/>
    </xf>
    <xf numFmtId="177" fontId="0" fillId="2" borderId="23" xfId="0" applyNumberFormat="1" applyFill="1" applyBorder="1" applyAlignment="1" applyProtection="1">
      <alignment vertical="center" wrapText="1"/>
      <protection locked="0"/>
    </xf>
    <xf numFmtId="0" fontId="0" fillId="0" borderId="146" xfId="0" applyBorder="1" applyAlignment="1" applyProtection="1">
      <alignment vertical="center" wrapText="1"/>
      <protection locked="0"/>
    </xf>
    <xf numFmtId="0" fontId="0" fillId="0" borderId="147" xfId="0" applyBorder="1" applyAlignment="1" applyProtection="1">
      <alignment vertical="center" wrapText="1"/>
      <protection locked="0"/>
    </xf>
    <xf numFmtId="0" fontId="11" fillId="0" borderId="23" xfId="0" applyNumberFormat="1" applyFont="1" applyBorder="1" applyAlignment="1" applyProtection="1">
      <alignment vertical="center" wrapText="1" shrinkToFit="1"/>
      <protection locked="0"/>
    </xf>
    <xf numFmtId="0" fontId="0" fillId="0" borderId="148" xfId="0" applyBorder="1" applyAlignment="1" applyProtection="1">
      <alignment vertical="center" wrapText="1"/>
      <protection locked="0"/>
    </xf>
    <xf numFmtId="0" fontId="0" fillId="0" borderId="23" xfId="0" applyBorder="1" applyAlignment="1" applyProtection="1">
      <alignment horizontal="center" vertical="center" wrapText="1"/>
      <protection locked="0"/>
    </xf>
    <xf numFmtId="180" fontId="0" fillId="0" borderId="23" xfId="0" applyNumberFormat="1" applyBorder="1" applyAlignment="1" applyProtection="1">
      <alignment horizontal="center" vertical="center" wrapText="1"/>
      <protection locked="0"/>
    </xf>
    <xf numFmtId="180" fontId="0" fillId="0" borderId="149" xfId="0" applyNumberFormat="1" applyBorder="1" applyAlignment="1" applyProtection="1">
      <alignment horizontal="center" vertical="center" wrapText="1"/>
      <protection locked="0"/>
    </xf>
    <xf numFmtId="0" fontId="0" fillId="2" borderId="148" xfId="0" applyFill="1" applyBorder="1" applyAlignment="1" applyProtection="1">
      <alignment vertical="center" wrapText="1"/>
      <protection locked="0"/>
    </xf>
    <xf numFmtId="0" fontId="0" fillId="2" borderId="23" xfId="0" applyFill="1" applyBorder="1" applyAlignment="1" applyProtection="1">
      <alignment horizontal="center" vertical="center" wrapText="1"/>
      <protection locked="0"/>
    </xf>
    <xf numFmtId="180" fontId="0" fillId="2" borderId="23" xfId="0" applyNumberFormat="1" applyFill="1" applyBorder="1" applyAlignment="1" applyProtection="1">
      <alignment horizontal="center" vertical="center" wrapText="1"/>
      <protection locked="0"/>
    </xf>
    <xf numFmtId="180" fontId="0" fillId="2" borderId="149" xfId="0" applyNumberFormat="1" applyFill="1"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149" xfId="0" applyBorder="1" applyAlignment="1" applyProtection="1">
      <alignment vertical="center" wrapText="1"/>
      <protection locked="0"/>
    </xf>
    <xf numFmtId="0" fontId="0" fillId="0" borderId="150" xfId="0" applyBorder="1" applyAlignment="1" applyProtection="1">
      <alignment vertical="center" wrapText="1"/>
      <protection locked="0"/>
    </xf>
    <xf numFmtId="0" fontId="0" fillId="0" borderId="153" xfId="0" applyBorder="1" applyAlignment="1" applyProtection="1">
      <alignment horizontal="left" vertical="center" wrapText="1"/>
      <protection locked="0"/>
    </xf>
    <xf numFmtId="0" fontId="0" fillId="0" borderId="154" xfId="0" applyBorder="1" applyAlignment="1">
      <alignment vertical="center" textRotation="255" wrapText="1"/>
    </xf>
    <xf numFmtId="0" fontId="0" fillId="0" borderId="155" xfId="0" applyBorder="1" applyAlignment="1">
      <alignment vertical="center" textRotation="255" wrapText="1"/>
    </xf>
    <xf numFmtId="184" fontId="1" fillId="0" borderId="111" xfId="1" applyNumberFormat="1" applyFont="1" applyFill="1" applyBorder="1" applyAlignment="1" applyProtection="1">
      <alignment vertical="center"/>
      <protection locked="0"/>
    </xf>
    <xf numFmtId="184" fontId="1" fillId="3" borderId="156" xfId="1" applyNumberFormat="1" applyFont="1" applyFill="1" applyBorder="1" applyAlignment="1">
      <alignment vertical="center"/>
    </xf>
    <xf numFmtId="176" fontId="1" fillId="0" borderId="157" xfId="1" applyNumberFormat="1" applyFont="1" applyFill="1" applyBorder="1" applyAlignment="1">
      <alignment horizontal="center" vertical="center"/>
    </xf>
    <xf numFmtId="176" fontId="1" fillId="0" borderId="158" xfId="1" applyNumberFormat="1" applyFont="1" applyFill="1" applyBorder="1" applyAlignment="1">
      <alignment horizontal="center" vertical="center"/>
    </xf>
    <xf numFmtId="176" fontId="1" fillId="0" borderId="158" xfId="1" applyNumberFormat="1" applyFont="1" applyFill="1" applyBorder="1" applyAlignment="1">
      <alignment horizontal="right" vertical="center"/>
    </xf>
    <xf numFmtId="176" fontId="1" fillId="0" borderId="159" xfId="1" applyNumberFormat="1" applyFont="1" applyFill="1" applyBorder="1" applyAlignment="1">
      <alignment horizontal="center" vertical="center"/>
    </xf>
    <xf numFmtId="184" fontId="1" fillId="0" borderId="160" xfId="1" applyNumberFormat="1" applyFont="1" applyFill="1" applyBorder="1" applyAlignment="1" applyProtection="1">
      <alignment vertical="center" wrapText="1"/>
      <protection locked="0"/>
    </xf>
    <xf numFmtId="0" fontId="1" fillId="0" borderId="161" xfId="1" applyNumberFormat="1" applyFont="1" applyFill="1" applyBorder="1" applyAlignment="1" applyProtection="1">
      <alignment vertical="center" shrinkToFit="1"/>
      <protection locked="0"/>
    </xf>
    <xf numFmtId="0" fontId="1" fillId="0" borderId="162" xfId="1" applyNumberFormat="1" applyFont="1" applyFill="1" applyBorder="1" applyAlignment="1" applyProtection="1">
      <alignment vertical="center" shrinkToFit="1"/>
      <protection locked="0"/>
    </xf>
    <xf numFmtId="0" fontId="1" fillId="0" borderId="161" xfId="1" applyNumberFormat="1" applyFont="1" applyFill="1" applyBorder="1" applyAlignment="1" applyProtection="1">
      <alignment horizontal="center" vertical="center" shrinkToFit="1"/>
      <protection locked="0"/>
    </xf>
    <xf numFmtId="0" fontId="1" fillId="0" borderId="163" xfId="1" applyNumberFormat="1" applyFont="1" applyFill="1" applyBorder="1" applyAlignment="1" applyProtection="1">
      <alignment vertical="center" shrinkToFit="1"/>
      <protection locked="0"/>
    </xf>
    <xf numFmtId="0" fontId="1" fillId="0" borderId="164" xfId="1" applyNumberFormat="1" applyFont="1" applyFill="1" applyBorder="1" applyAlignment="1" applyProtection="1">
      <alignment vertical="center" shrinkToFit="1"/>
      <protection locked="0"/>
    </xf>
    <xf numFmtId="184" fontId="1" fillId="0" borderId="164" xfId="1" applyNumberFormat="1" applyFont="1" applyFill="1" applyBorder="1" applyAlignment="1" applyProtection="1">
      <alignment vertical="center"/>
      <protection locked="0"/>
    </xf>
    <xf numFmtId="0" fontId="1" fillId="0" borderId="165" xfId="1" applyNumberFormat="1" applyFont="1" applyFill="1" applyBorder="1" applyAlignment="1" applyProtection="1">
      <alignment vertical="center" shrinkToFit="1"/>
      <protection locked="0"/>
    </xf>
    <xf numFmtId="0" fontId="16" fillId="0" borderId="0" xfId="1" applyFont="1" applyAlignment="1">
      <alignment vertical="center"/>
    </xf>
    <xf numFmtId="0" fontId="23" fillId="0" borderId="0" xfId="0" applyFont="1" applyAlignment="1">
      <alignment horizontal="distributed" vertical="center"/>
    </xf>
    <xf numFmtId="0" fontId="24" fillId="0" borderId="0" xfId="0" applyFont="1">
      <alignment vertical="center"/>
    </xf>
    <xf numFmtId="0" fontId="5" fillId="0" borderId="0" xfId="0" applyFont="1">
      <alignment vertical="center"/>
    </xf>
    <xf numFmtId="0" fontId="25" fillId="0" borderId="0" xfId="0" applyFont="1">
      <alignment vertical="center"/>
    </xf>
    <xf numFmtId="0" fontId="0" fillId="0" borderId="166" xfId="0" applyBorder="1" applyAlignment="1">
      <alignment vertical="center" shrinkToFit="1"/>
    </xf>
    <xf numFmtId="0" fontId="26" fillId="0" borderId="43" xfId="0" applyFont="1" applyBorder="1">
      <alignment vertical="center"/>
    </xf>
    <xf numFmtId="0" fontId="28" fillId="0" borderId="119" xfId="0" applyFont="1" applyBorder="1">
      <alignment vertical="center"/>
    </xf>
    <xf numFmtId="0" fontId="0" fillId="0" borderId="43" xfId="0" applyBorder="1">
      <alignment vertical="center"/>
    </xf>
    <xf numFmtId="0" fontId="0" fillId="0" borderId="39" xfId="0" applyBorder="1">
      <alignment vertical="center"/>
    </xf>
    <xf numFmtId="0" fontId="26" fillId="0" borderId="0" xfId="0" applyFont="1" applyBorder="1">
      <alignment vertical="center"/>
    </xf>
    <xf numFmtId="0" fontId="0" fillId="0" borderId="43" xfId="0" applyBorder="1" applyAlignment="1">
      <alignment vertical="center" shrinkToFit="1"/>
    </xf>
    <xf numFmtId="0" fontId="26" fillId="0" borderId="0" xfId="0" applyFont="1" applyBorder="1" applyAlignment="1">
      <alignment vertical="center" shrinkToFit="1"/>
    </xf>
    <xf numFmtId="0" fontId="26" fillId="0" borderId="119" xfId="0" applyFont="1" applyBorder="1">
      <alignment vertical="center"/>
    </xf>
    <xf numFmtId="0" fontId="26" fillId="0" borderId="167" xfId="0" applyFont="1" applyFill="1" applyBorder="1">
      <alignment vertical="center"/>
    </xf>
    <xf numFmtId="0" fontId="3" fillId="0" borderId="0" xfId="0" applyFont="1" applyAlignment="1">
      <alignment vertical="center"/>
    </xf>
    <xf numFmtId="0" fontId="1" fillId="0" borderId="134" xfId="0" applyFont="1" applyBorder="1" applyAlignment="1" applyProtection="1">
      <alignment vertical="center" shrinkToFit="1"/>
      <protection locked="0"/>
    </xf>
    <xf numFmtId="0" fontId="1" fillId="0" borderId="169" xfId="0" applyFont="1" applyBorder="1" applyAlignment="1" applyProtection="1">
      <alignment horizontal="center" vertical="center" shrinkToFit="1"/>
      <protection locked="0"/>
    </xf>
    <xf numFmtId="0" fontId="1" fillId="0" borderId="134" xfId="0" applyFont="1" applyBorder="1" applyAlignment="1" applyProtection="1">
      <alignment horizontal="center" vertical="center" shrinkToFit="1"/>
      <protection locked="0"/>
    </xf>
    <xf numFmtId="0" fontId="1" fillId="0" borderId="142" xfId="0" applyFont="1" applyBorder="1" applyAlignment="1" applyProtection="1">
      <alignment vertical="center" shrinkToFit="1"/>
      <protection locked="0"/>
    </xf>
    <xf numFmtId="0" fontId="1" fillId="0" borderId="14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170" xfId="0" applyFont="1" applyBorder="1" applyAlignment="1" applyProtection="1">
      <alignment horizontal="center" vertical="center" shrinkToFit="1"/>
      <protection locked="0"/>
    </xf>
    <xf numFmtId="0" fontId="1" fillId="0" borderId="171" xfId="0" applyFont="1" applyBorder="1" applyAlignment="1" applyProtection="1">
      <alignment horizontal="center" vertical="center" shrinkToFit="1"/>
      <protection locked="0"/>
    </xf>
    <xf numFmtId="0" fontId="1" fillId="0" borderId="173" xfId="1" applyNumberFormat="1" applyFont="1" applyFill="1" applyBorder="1" applyAlignment="1" applyProtection="1">
      <alignment horizontal="center" vertical="center" shrinkToFit="1"/>
      <protection locked="0"/>
    </xf>
    <xf numFmtId="0" fontId="1" fillId="0" borderId="160" xfId="1" applyNumberFormat="1" applyFont="1" applyFill="1" applyBorder="1" applyAlignment="1" applyProtection="1">
      <alignment horizontal="center" vertical="center" shrinkToFit="1"/>
      <protection locked="0"/>
    </xf>
    <xf numFmtId="0" fontId="1" fillId="0" borderId="111" xfId="1" applyNumberFormat="1" applyFont="1" applyFill="1" applyBorder="1" applyAlignment="1" applyProtection="1">
      <alignment horizontal="center" vertical="center" shrinkToFit="1"/>
      <protection locked="0"/>
    </xf>
    <xf numFmtId="0" fontId="30" fillId="0" borderId="174" xfId="0" applyFont="1" applyBorder="1" applyAlignment="1">
      <alignment horizontal="center" vertical="center"/>
    </xf>
    <xf numFmtId="0" fontId="1" fillId="0" borderId="116" xfId="0" applyFont="1" applyBorder="1" applyAlignment="1" applyProtection="1">
      <alignment horizontal="center" vertical="center" shrinkToFit="1"/>
      <protection locked="0"/>
    </xf>
    <xf numFmtId="0" fontId="1" fillId="0" borderId="112" xfId="0" applyFont="1" applyBorder="1" applyAlignment="1" applyProtection="1">
      <alignment horizontal="center" vertical="center" shrinkToFit="1"/>
      <protection locked="0"/>
    </xf>
    <xf numFmtId="0" fontId="1" fillId="0" borderId="176" xfId="1" applyNumberFormat="1" applyFont="1" applyFill="1" applyBorder="1" applyAlignment="1" applyProtection="1">
      <alignment horizontal="center" vertical="center" shrinkToFit="1"/>
      <protection locked="0"/>
    </xf>
    <xf numFmtId="0" fontId="1" fillId="0" borderId="162" xfId="1" applyNumberFormat="1" applyFont="1" applyFill="1" applyBorder="1" applyAlignment="1" applyProtection="1">
      <alignment horizontal="center" vertical="center" shrinkToFit="1"/>
      <protection locked="0"/>
    </xf>
    <xf numFmtId="0" fontId="0" fillId="0" borderId="177" xfId="0" applyBorder="1" applyAlignment="1">
      <alignment horizontal="right" vertical="center"/>
    </xf>
    <xf numFmtId="0" fontId="0" fillId="0" borderId="178" xfId="0" applyBorder="1" applyAlignment="1">
      <alignment horizontal="right" vertical="center"/>
    </xf>
    <xf numFmtId="0" fontId="13" fillId="0" borderId="59" xfId="0" applyFont="1" applyBorder="1" applyAlignment="1">
      <alignment vertical="center" wrapText="1"/>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0" fillId="0" borderId="0" xfId="0"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5" fillId="5" borderId="0" xfId="2" applyFont="1" applyFill="1" applyBorder="1" applyAlignment="1" applyProtection="1">
      <alignment vertical="center"/>
    </xf>
    <xf numFmtId="0" fontId="15" fillId="0" borderId="0" xfId="2" applyFont="1" applyFill="1" applyBorder="1" applyAlignment="1" applyProtection="1">
      <alignment horizontal="right" vertical="center"/>
    </xf>
    <xf numFmtId="0" fontId="15" fillId="0" borderId="0" xfId="2" applyFont="1" applyFill="1" applyBorder="1" applyAlignment="1" applyProtection="1">
      <alignment vertical="center"/>
    </xf>
    <xf numFmtId="0" fontId="15" fillId="0" borderId="0" xfId="2" applyFont="1" applyFill="1" applyBorder="1" applyAlignment="1" applyProtection="1">
      <alignment vertical="center" shrinkToFit="1"/>
    </xf>
    <xf numFmtId="0" fontId="5" fillId="0" borderId="0" xfId="2" applyFont="1" applyFill="1" applyBorder="1" applyAlignment="1" applyProtection="1">
      <alignment vertical="center"/>
    </xf>
    <xf numFmtId="0" fontId="1" fillId="0" borderId="0" xfId="2" applyFill="1" applyAlignment="1" applyProtection="1">
      <alignment vertical="center" shrinkToFit="1"/>
    </xf>
    <xf numFmtId="0" fontId="1" fillId="3" borderId="0" xfId="2" applyFill="1" applyAlignment="1" applyProtection="1">
      <alignment vertical="center" shrinkToFit="1"/>
    </xf>
    <xf numFmtId="0" fontId="1" fillId="0" borderId="0" xfId="2" applyFont="1" applyFill="1" applyAlignment="1" applyProtection="1">
      <alignment vertical="center" shrinkToFit="1"/>
    </xf>
    <xf numFmtId="0" fontId="1" fillId="0" borderId="115" xfId="2" applyFont="1" applyFill="1" applyBorder="1" applyAlignment="1" applyProtection="1">
      <alignment vertical="center" shrinkToFit="1"/>
    </xf>
    <xf numFmtId="0" fontId="1" fillId="5" borderId="0" xfId="2" applyFill="1" applyAlignment="1" applyProtection="1">
      <alignment vertical="center" shrinkToFit="1"/>
    </xf>
    <xf numFmtId="0" fontId="22" fillId="0" borderId="0" xfId="2" applyFont="1" applyFill="1" applyAlignment="1" applyProtection="1">
      <alignment vertical="center" shrinkToFit="1"/>
    </xf>
    <xf numFmtId="0" fontId="22" fillId="0" borderId="0" xfId="2" applyFont="1" applyFill="1" applyAlignment="1" applyProtection="1">
      <alignment vertical="center"/>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1" fillId="3" borderId="182" xfId="2" applyFill="1" applyBorder="1" applyAlignment="1" applyProtection="1">
      <alignment vertical="center" shrinkToFit="1"/>
    </xf>
    <xf numFmtId="0" fontId="1" fillId="6" borderId="179" xfId="2" applyFont="1" applyFill="1" applyBorder="1" applyAlignment="1" applyProtection="1">
      <alignment vertical="center" shrinkToFit="1"/>
    </xf>
    <xf numFmtId="0" fontId="6" fillId="0" borderId="184" xfId="0" applyFont="1" applyBorder="1" applyAlignment="1">
      <alignment horizontal="center" vertical="center" wrapText="1"/>
    </xf>
    <xf numFmtId="0" fontId="30" fillId="0" borderId="184" xfId="0" applyFont="1" applyBorder="1" applyAlignment="1">
      <alignment horizontal="center" vertical="center"/>
    </xf>
    <xf numFmtId="0" fontId="0" fillId="0" borderId="0" xfId="0" applyBorder="1" applyAlignment="1">
      <alignment horizontal="right" vertical="center"/>
    </xf>
    <xf numFmtId="0" fontId="0" fillId="0" borderId="4" xfId="0" applyBorder="1">
      <alignment vertical="center"/>
    </xf>
    <xf numFmtId="0" fontId="0" fillId="0" borderId="0" xfId="0" applyBorder="1" applyAlignment="1">
      <alignment horizontal="center" vertical="center" wrapText="1"/>
    </xf>
    <xf numFmtId="0" fontId="0" fillId="0" borderId="0" xfId="0" applyBorder="1" applyAlignment="1" applyProtection="1">
      <alignment vertical="center" wrapText="1"/>
      <protection locked="0"/>
    </xf>
    <xf numFmtId="0" fontId="0" fillId="0" borderId="40" xfId="0" applyBorder="1" applyAlignment="1" applyProtection="1">
      <alignment vertical="center" wrapText="1"/>
      <protection locked="0"/>
    </xf>
    <xf numFmtId="0" fontId="35" fillId="0" borderId="0" xfId="0" applyFont="1" applyBorder="1" applyAlignment="1">
      <alignment vertical="center"/>
    </xf>
    <xf numFmtId="0" fontId="1" fillId="0" borderId="186" xfId="2" applyFont="1" applyFill="1" applyBorder="1" applyAlignment="1">
      <alignment horizontal="center" vertical="center"/>
    </xf>
    <xf numFmtId="0" fontId="1" fillId="0" borderId="186" xfId="2" applyFont="1" applyFill="1" applyBorder="1" applyAlignment="1" applyProtection="1">
      <alignment vertical="center" shrinkToFit="1"/>
    </xf>
    <xf numFmtId="0" fontId="0" fillId="0" borderId="188" xfId="0" applyBorder="1" applyAlignment="1" applyProtection="1">
      <alignment vertical="center" textRotation="255" wrapText="1"/>
      <protection locked="0"/>
    </xf>
    <xf numFmtId="0" fontId="1" fillId="3" borderId="189" xfId="0" applyFont="1" applyFill="1" applyBorder="1" applyAlignment="1">
      <alignment vertical="center" wrapText="1"/>
    </xf>
    <xf numFmtId="0" fontId="0" fillId="0" borderId="40" xfId="0" applyBorder="1" applyAlignment="1">
      <alignment vertical="center"/>
    </xf>
    <xf numFmtId="0" fontId="0" fillId="0" borderId="40" xfId="0" applyBorder="1" applyAlignment="1">
      <alignment vertical="top"/>
    </xf>
    <xf numFmtId="55" fontId="1" fillId="0" borderId="190" xfId="0" applyNumberFormat="1" applyFont="1" applyBorder="1" applyAlignment="1">
      <alignment vertical="center" shrinkToFit="1"/>
    </xf>
    <xf numFmtId="0" fontId="1" fillId="0" borderId="65" xfId="0" applyNumberFormat="1" applyFont="1" applyBorder="1" applyAlignment="1">
      <alignment horizontal="center" vertical="center" shrinkToFit="1"/>
    </xf>
    <xf numFmtId="0" fontId="1" fillId="0" borderId="65" xfId="0" applyNumberFormat="1" applyFont="1" applyBorder="1" applyAlignment="1">
      <alignment vertical="center" shrinkToFit="1"/>
    </xf>
    <xf numFmtId="0" fontId="11" fillId="0" borderId="65" xfId="0" applyNumberFormat="1" applyFont="1" applyBorder="1" applyAlignment="1">
      <alignment vertical="center" wrapText="1" shrinkToFit="1"/>
    </xf>
    <xf numFmtId="179" fontId="1" fillId="0" borderId="191" xfId="0" applyNumberFormat="1" applyFont="1" applyBorder="1" applyAlignment="1">
      <alignment horizontal="center" vertical="center"/>
    </xf>
    <xf numFmtId="55" fontId="1" fillId="0" borderId="192" xfId="0" applyNumberFormat="1" applyFont="1" applyBorder="1" applyAlignment="1">
      <alignment vertical="center" shrinkToFit="1"/>
    </xf>
    <xf numFmtId="0" fontId="1" fillId="0" borderId="127" xfId="0" applyNumberFormat="1" applyFont="1" applyBorder="1" applyAlignment="1">
      <alignment horizontal="center" vertical="center" shrinkToFit="1"/>
    </xf>
    <xf numFmtId="0" fontId="1" fillId="0" borderId="127" xfId="0" applyNumberFormat="1" applyFont="1" applyBorder="1" applyAlignment="1">
      <alignment vertical="center" shrinkToFit="1"/>
    </xf>
    <xf numFmtId="0" fontId="11" fillId="0" borderId="127" xfId="0" applyNumberFormat="1" applyFont="1" applyBorder="1" applyAlignment="1">
      <alignment vertical="center" wrapText="1" shrinkToFit="1"/>
    </xf>
    <xf numFmtId="179" fontId="1" fillId="0" borderId="193" xfId="0" applyNumberFormat="1" applyFont="1" applyBorder="1" applyAlignment="1">
      <alignment horizontal="center" vertical="center"/>
    </xf>
    <xf numFmtId="0" fontId="11" fillId="0" borderId="31" xfId="0" applyNumberFormat="1" applyFont="1" applyBorder="1" applyAlignment="1">
      <alignment vertical="center" wrapText="1" shrinkToFit="1"/>
    </xf>
    <xf numFmtId="0" fontId="1" fillId="0" borderId="194" xfId="0" applyFont="1" applyBorder="1" applyAlignment="1">
      <alignment horizontal="center" vertical="center"/>
    </xf>
    <xf numFmtId="0" fontId="1" fillId="0" borderId="11" xfId="0" applyFont="1" applyBorder="1" applyAlignment="1">
      <alignment horizontal="center" vertical="center"/>
    </xf>
    <xf numFmtId="0" fontId="0" fillId="0" borderId="28" xfId="0" applyBorder="1">
      <alignment vertical="center"/>
    </xf>
    <xf numFmtId="0" fontId="0" fillId="0" borderId="195" xfId="0"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vertical="center"/>
    </xf>
    <xf numFmtId="0" fontId="1" fillId="0" borderId="0" xfId="2" applyFont="1" applyFill="1" applyBorder="1" applyAlignment="1">
      <alignment vertical="center"/>
    </xf>
    <xf numFmtId="0" fontId="0" fillId="0" borderId="0" xfId="0" applyBorder="1" applyAlignment="1">
      <alignment horizontal="center" vertical="center"/>
    </xf>
    <xf numFmtId="0" fontId="1" fillId="0" borderId="200" xfId="0" applyFont="1" applyBorder="1" applyAlignment="1">
      <alignment vertical="center" wrapText="1"/>
    </xf>
    <xf numFmtId="0" fontId="1" fillId="0" borderId="201" xfId="0" applyFont="1" applyBorder="1" applyAlignment="1">
      <alignment vertical="center" wrapText="1"/>
    </xf>
    <xf numFmtId="0" fontId="1" fillId="0" borderId="9" xfId="0" applyFont="1" applyBorder="1" applyAlignment="1">
      <alignment horizontal="center" vertical="center" wrapText="1"/>
    </xf>
    <xf numFmtId="0" fontId="0" fillId="0" borderId="202" xfId="0" applyBorder="1" applyAlignment="1">
      <alignment horizontal="center" vertical="center" wrapText="1"/>
    </xf>
    <xf numFmtId="0" fontId="0" fillId="0" borderId="38" xfId="0" applyBorder="1" applyAlignment="1">
      <alignment vertical="center" wrapText="1"/>
    </xf>
    <xf numFmtId="0" fontId="0" fillId="0" borderId="204" xfId="0" applyBorder="1" applyAlignment="1">
      <alignment vertical="center" wrapText="1"/>
    </xf>
    <xf numFmtId="0" fontId="0" fillId="0" borderId="166" xfId="0" applyBorder="1" applyProtection="1">
      <alignment vertical="center"/>
      <protection locked="0"/>
    </xf>
    <xf numFmtId="0" fontId="0" fillId="0" borderId="205" xfId="0" applyBorder="1" applyProtection="1">
      <alignment vertical="center"/>
      <protection locked="0"/>
    </xf>
    <xf numFmtId="0" fontId="0" fillId="0" borderId="119" xfId="0" applyBorder="1" applyProtection="1">
      <alignment vertical="center"/>
      <protection locked="0"/>
    </xf>
    <xf numFmtId="0" fontId="0" fillId="0" borderId="147" xfId="0" applyBorder="1" applyAlignment="1" applyProtection="1">
      <alignment horizontal="center" vertical="center" wrapText="1"/>
      <protection locked="0"/>
    </xf>
    <xf numFmtId="0" fontId="0" fillId="0" borderId="149" xfId="0" applyBorder="1" applyAlignment="1" applyProtection="1">
      <alignment horizontal="center" vertical="center" wrapText="1"/>
      <protection locked="0"/>
    </xf>
    <xf numFmtId="0" fontId="0" fillId="0" borderId="29" xfId="0" applyBorder="1" applyAlignment="1">
      <alignment horizontal="center" vertical="center" shrinkToFit="1"/>
    </xf>
    <xf numFmtId="0" fontId="1" fillId="0" borderId="65" xfId="2" applyFont="1" applyFill="1" applyBorder="1" applyAlignment="1" applyProtection="1">
      <alignment vertical="center" shrinkToFit="1"/>
      <protection locked="0"/>
    </xf>
    <xf numFmtId="0" fontId="0" fillId="2" borderId="29" xfId="0" applyFill="1" applyBorder="1" applyAlignment="1">
      <alignment horizontal="center" vertical="center"/>
    </xf>
    <xf numFmtId="0" fontId="0" fillId="0" borderId="0" xfId="0" applyAlignment="1" applyProtection="1">
      <alignment vertical="center"/>
    </xf>
    <xf numFmtId="0" fontId="1" fillId="0" borderId="0" xfId="2" applyFont="1" applyFill="1" applyBorder="1" applyAlignment="1" applyProtection="1">
      <alignment vertical="center" shrinkToFit="1"/>
    </xf>
    <xf numFmtId="0" fontId="0" fillId="0" borderId="9" xfId="0" applyBorder="1" applyAlignment="1">
      <alignment horizontal="center" vertical="center" wrapText="1"/>
    </xf>
    <xf numFmtId="0" fontId="1" fillId="0" borderId="280" xfId="2" applyFont="1" applyFill="1" applyBorder="1" applyAlignment="1" applyProtection="1">
      <alignment horizontal="center" vertical="center"/>
    </xf>
    <xf numFmtId="187" fontId="1" fillId="5" borderId="139" xfId="2" applyNumberFormat="1" applyFill="1" applyBorder="1" applyAlignment="1" applyProtection="1">
      <alignment vertical="center" shrinkToFit="1"/>
    </xf>
    <xf numFmtId="188" fontId="1" fillId="5" borderId="115" xfId="2" applyNumberFormat="1" applyFont="1" applyFill="1" applyBorder="1" applyAlignment="1" applyProtection="1">
      <alignment vertical="center" shrinkToFit="1"/>
    </xf>
    <xf numFmtId="0" fontId="1" fillId="5" borderId="115" xfId="2" applyFont="1" applyFill="1" applyBorder="1" applyAlignment="1" applyProtection="1">
      <alignment vertical="center" shrinkToFit="1"/>
    </xf>
    <xf numFmtId="187" fontId="1" fillId="0" borderId="281" xfId="2" applyNumberFormat="1" applyFill="1" applyBorder="1" applyAlignment="1" applyProtection="1">
      <alignment vertical="center" shrinkToFit="1"/>
    </xf>
    <xf numFmtId="188" fontId="1" fillId="0" borderId="142" xfId="2" applyNumberFormat="1" applyFont="1" applyFill="1" applyBorder="1" applyAlignment="1" applyProtection="1">
      <alignment vertical="center" shrinkToFit="1"/>
    </xf>
    <xf numFmtId="0" fontId="1" fillId="6" borderId="119" xfId="2" applyFont="1" applyFill="1" applyBorder="1" applyAlignment="1" applyProtection="1">
      <alignment vertical="center" shrinkToFit="1"/>
      <protection locked="0"/>
    </xf>
    <xf numFmtId="0" fontId="0" fillId="0" borderId="64" xfId="0" applyBorder="1" applyAlignment="1">
      <alignment horizontal="center"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2" borderId="9" xfId="0" applyFill="1" applyBorder="1" applyAlignment="1">
      <alignment horizontal="center" vertical="center" wrapText="1"/>
    </xf>
    <xf numFmtId="0" fontId="0" fillId="2" borderId="21" xfId="0" applyFill="1" applyBorder="1" applyAlignment="1">
      <alignment horizontal="center" vertical="center" wrapText="1"/>
    </xf>
    <xf numFmtId="0" fontId="0" fillId="3" borderId="9" xfId="0" applyFill="1" applyBorder="1" applyAlignment="1">
      <alignment horizontal="center" vertical="center" wrapText="1"/>
    </xf>
    <xf numFmtId="0" fontId="0" fillId="0" borderId="63" xfId="0" applyBorder="1" applyAlignment="1">
      <alignment horizontal="center" vertical="center" wrapText="1"/>
    </xf>
    <xf numFmtId="0" fontId="0" fillId="0" borderId="65" xfId="0" applyBorder="1" applyAlignment="1">
      <alignment horizontal="center" vertical="center" wrapText="1"/>
    </xf>
    <xf numFmtId="0" fontId="0" fillId="0" borderId="18"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188" fontId="1" fillId="8" borderId="142" xfId="2" applyNumberFormat="1" applyFont="1" applyFill="1" applyBorder="1" applyAlignment="1" applyProtection="1">
      <alignment vertical="center" shrinkToFit="1"/>
    </xf>
    <xf numFmtId="189" fontId="0" fillId="0" borderId="23" xfId="0" applyNumberFormat="1" applyBorder="1" applyAlignment="1" applyProtection="1">
      <alignment vertical="center" wrapText="1"/>
      <protection locked="0"/>
    </xf>
    <xf numFmtId="190" fontId="0" fillId="0" borderId="23" xfId="0" applyNumberFormat="1" applyBorder="1" applyAlignment="1" applyProtection="1">
      <alignment vertical="center" wrapText="1"/>
      <protection locked="0"/>
    </xf>
    <xf numFmtId="191" fontId="0" fillId="0" borderId="2" xfId="0" applyNumberFormat="1" applyBorder="1" applyAlignment="1" applyProtection="1">
      <alignment vertical="center" wrapText="1"/>
      <protection locked="0"/>
    </xf>
    <xf numFmtId="190" fontId="0" fillId="0" borderId="146" xfId="0" applyNumberFormat="1" applyBorder="1" applyAlignment="1" applyProtection="1">
      <alignment horizontal="center" vertical="center" wrapText="1"/>
      <protection locked="0"/>
    </xf>
    <xf numFmtId="191" fontId="0" fillId="0" borderId="138" xfId="0" applyNumberFormat="1" applyBorder="1" applyAlignment="1" applyProtection="1">
      <alignment vertical="center" wrapText="1"/>
      <protection locked="0"/>
    </xf>
    <xf numFmtId="190" fontId="0" fillId="0" borderId="23" xfId="0" applyNumberFormat="1" applyBorder="1" applyAlignment="1" applyProtection="1">
      <alignment horizontal="center" vertical="center" wrapText="1"/>
      <protection locked="0"/>
    </xf>
    <xf numFmtId="0" fontId="0" fillId="0" borderId="19" xfId="0" applyFont="1" applyBorder="1" applyAlignment="1">
      <alignment horizontal="center" vertical="center" wrapText="1"/>
    </xf>
    <xf numFmtId="0" fontId="8" fillId="0" borderId="18" xfId="0" applyFont="1" applyBorder="1" applyAlignment="1">
      <alignment vertical="center"/>
    </xf>
    <xf numFmtId="0" fontId="0" fillId="2" borderId="19" xfId="0" applyFont="1" applyFill="1" applyBorder="1" applyAlignment="1">
      <alignment horizontal="center" vertical="center" wrapText="1"/>
    </xf>
    <xf numFmtId="189" fontId="0" fillId="9" borderId="23" xfId="0" applyNumberFormat="1" applyFill="1" applyBorder="1" applyAlignment="1" applyProtection="1">
      <alignment vertical="center" wrapText="1"/>
      <protection locked="0"/>
    </xf>
    <xf numFmtId="190" fontId="0" fillId="9" borderId="23" xfId="0" applyNumberFormat="1" applyFill="1" applyBorder="1" applyAlignment="1" applyProtection="1">
      <alignment vertical="center" wrapText="1"/>
      <protection locked="0"/>
    </xf>
    <xf numFmtId="191" fontId="0" fillId="9" borderId="138" xfId="0" applyNumberFormat="1" applyFill="1" applyBorder="1" applyAlignment="1" applyProtection="1">
      <alignment vertical="center" wrapText="1"/>
      <protection locked="0"/>
    </xf>
    <xf numFmtId="190" fontId="0" fillId="9" borderId="23" xfId="0" applyNumberFormat="1" applyFill="1" applyBorder="1" applyAlignment="1" applyProtection="1">
      <alignment horizontal="center" vertical="center" wrapText="1"/>
      <protection locked="0"/>
    </xf>
    <xf numFmtId="191" fontId="0" fillId="9" borderId="23" xfId="0" applyNumberFormat="1" applyFill="1" applyBorder="1" applyAlignment="1" applyProtection="1">
      <alignment vertical="center" wrapText="1"/>
      <protection locked="0"/>
    </xf>
    <xf numFmtId="190" fontId="0" fillId="2" borderId="23" xfId="0" applyNumberFormat="1" applyFill="1" applyBorder="1" applyAlignment="1" applyProtection="1">
      <alignment horizontal="center" vertical="center" wrapText="1"/>
      <protection locked="0"/>
    </xf>
    <xf numFmtId="0" fontId="0" fillId="0" borderId="0" xfId="0" applyBorder="1" applyAlignment="1" applyProtection="1">
      <alignment vertical="center"/>
    </xf>
    <xf numFmtId="0" fontId="8" fillId="0" borderId="0" xfId="0" applyFont="1" applyBorder="1" applyAlignment="1">
      <alignment vertical="center"/>
    </xf>
    <xf numFmtId="0" fontId="0" fillId="0" borderId="177" xfId="0" applyBorder="1" applyAlignment="1">
      <alignment horizontal="right" vertical="center" shrinkToFit="1"/>
    </xf>
    <xf numFmtId="0" fontId="0" fillId="0" borderId="45" xfId="0" applyBorder="1" applyAlignment="1">
      <alignment horizontal="left" vertical="center" shrinkToFit="1"/>
    </xf>
    <xf numFmtId="0" fontId="0" fillId="0" borderId="206" xfId="0" applyBorder="1" applyAlignment="1">
      <alignment horizontal="right" vertical="center" shrinkToFit="1"/>
    </xf>
    <xf numFmtId="192" fontId="0" fillId="0" borderId="25" xfId="0" applyNumberFormat="1" applyBorder="1" applyAlignment="1">
      <alignment horizontal="center" vertical="center" shrinkToFit="1"/>
    </xf>
    <xf numFmtId="192" fontId="0" fillId="0" borderId="27" xfId="0" applyNumberFormat="1" applyBorder="1" applyAlignment="1">
      <alignment horizontal="left" vertical="center" shrinkToFit="1"/>
    </xf>
    <xf numFmtId="192" fontId="0" fillId="2" borderId="25" xfId="0" applyNumberFormat="1" applyFill="1" applyBorder="1" applyAlignment="1">
      <alignment horizontal="center" vertical="center"/>
    </xf>
    <xf numFmtId="0" fontId="0" fillId="2" borderId="206" xfId="0" applyFill="1" applyBorder="1" applyAlignment="1">
      <alignment horizontal="right" vertical="center"/>
    </xf>
    <xf numFmtId="0" fontId="0" fillId="2" borderId="177" xfId="0" applyFill="1" applyBorder="1" applyAlignment="1">
      <alignment horizontal="right" vertical="center"/>
    </xf>
    <xf numFmtId="192" fontId="0" fillId="2" borderId="27" xfId="0" applyNumberFormat="1" applyFill="1" applyBorder="1" applyAlignment="1">
      <alignment horizontal="left" vertical="center"/>
    </xf>
    <xf numFmtId="0" fontId="0" fillId="2" borderId="45" xfId="0" applyFill="1" applyBorder="1" applyAlignment="1">
      <alignment horizontal="left" vertical="center"/>
    </xf>
    <xf numFmtId="187" fontId="1" fillId="10" borderId="281" xfId="2" applyNumberFormat="1" applyFill="1" applyBorder="1" applyAlignment="1" applyProtection="1">
      <alignment vertical="center" shrinkToFit="1"/>
    </xf>
    <xf numFmtId="188" fontId="1" fillId="10" borderId="142" xfId="2" applyNumberFormat="1" applyFont="1" applyFill="1" applyBorder="1" applyAlignment="1" applyProtection="1">
      <alignment vertical="center" shrinkToFit="1"/>
    </xf>
    <xf numFmtId="0" fontId="0" fillId="10" borderId="65" xfId="2" applyFont="1" applyFill="1" applyBorder="1" applyAlignment="1" applyProtection="1">
      <alignment vertical="center" shrinkToFit="1"/>
      <protection locked="0"/>
    </xf>
    <xf numFmtId="0" fontId="1" fillId="0" borderId="115" xfId="2" applyFont="1" applyFill="1" applyBorder="1" applyAlignment="1" applyProtection="1">
      <alignment vertical="center" shrinkToFit="1"/>
      <protection locked="0"/>
    </xf>
    <xf numFmtId="0" fontId="1" fillId="0" borderId="127" xfId="2" applyFont="1" applyFill="1" applyBorder="1" applyAlignment="1" applyProtection="1">
      <alignment vertical="center" shrinkToFit="1"/>
      <protection locked="0"/>
    </xf>
    <xf numFmtId="188" fontId="1" fillId="6" borderId="142" xfId="2" applyNumberFormat="1" applyFont="1" applyFill="1" applyBorder="1" applyAlignment="1" applyProtection="1">
      <alignment vertical="center" shrinkToFit="1"/>
    </xf>
    <xf numFmtId="0" fontId="1" fillId="6" borderId="65" xfId="2" applyFont="1" applyFill="1" applyBorder="1" applyAlignment="1" applyProtection="1">
      <alignment vertical="center" shrinkToFit="1"/>
      <protection locked="0"/>
    </xf>
    <xf numFmtId="0" fontId="4" fillId="0" borderId="0" xfId="0" applyFont="1" applyAlignment="1">
      <alignment horizontal="center" vertical="center"/>
    </xf>
    <xf numFmtId="0" fontId="1" fillId="0" borderId="115" xfId="0" applyFont="1" applyBorder="1" applyAlignment="1" applyProtection="1">
      <alignment horizontal="center" vertical="center" shrinkToFit="1"/>
      <protection locked="0"/>
    </xf>
    <xf numFmtId="0" fontId="1" fillId="0" borderId="96" xfId="0" applyFont="1" applyBorder="1" applyAlignment="1">
      <alignment horizontal="center" vertical="center" shrinkToFit="1"/>
    </xf>
    <xf numFmtId="0" fontId="11" fillId="0" borderId="90" xfId="0" applyFont="1" applyBorder="1" applyAlignment="1">
      <alignment vertical="center" wrapText="1"/>
    </xf>
    <xf numFmtId="0" fontId="1" fillId="0" borderId="291" xfId="0" applyFont="1" applyBorder="1" applyAlignment="1" applyProtection="1">
      <alignment horizontal="center" vertical="center" shrinkToFit="1"/>
      <protection locked="0"/>
    </xf>
    <xf numFmtId="0" fontId="1" fillId="0" borderId="43" xfId="0" applyFont="1" applyBorder="1" applyAlignment="1" applyProtection="1">
      <alignment vertical="center" shrinkToFit="1"/>
      <protection locked="0"/>
    </xf>
    <xf numFmtId="0" fontId="0" fillId="0" borderId="292" xfId="0" applyBorder="1">
      <alignment vertical="center"/>
    </xf>
    <xf numFmtId="0" fontId="0" fillId="1" borderId="294" xfId="0" applyFill="1" applyBorder="1" applyAlignment="1">
      <alignment horizontal="center" vertical="center"/>
    </xf>
    <xf numFmtId="0" fontId="0" fillId="1" borderId="91" xfId="0" applyFill="1" applyBorder="1" applyAlignment="1">
      <alignment horizontal="center" vertical="center"/>
    </xf>
    <xf numFmtId="0" fontId="0" fillId="1" borderId="98" xfId="0" applyFill="1" applyBorder="1" applyAlignment="1">
      <alignment horizontal="center" vertical="center"/>
    </xf>
    <xf numFmtId="0" fontId="0" fillId="1" borderId="196" xfId="0" applyFill="1" applyBorder="1" applyAlignment="1">
      <alignment horizontal="center" vertical="center"/>
    </xf>
    <xf numFmtId="0" fontId="0" fillId="1" borderId="102" xfId="0" applyFill="1" applyBorder="1" applyAlignment="1">
      <alignment horizontal="center" vertical="center"/>
    </xf>
    <xf numFmtId="0" fontId="0" fillId="1" borderId="197" xfId="0" applyFill="1" applyBorder="1" applyAlignment="1">
      <alignment horizontal="center" vertical="center"/>
    </xf>
    <xf numFmtId="0" fontId="0" fillId="1" borderId="97" xfId="0" applyFill="1" applyBorder="1" applyAlignment="1">
      <alignment horizontal="center" vertical="center" wrapText="1"/>
    </xf>
    <xf numFmtId="0" fontId="0" fillId="1" borderId="97" xfId="0" applyFill="1" applyBorder="1" applyAlignment="1">
      <alignment horizontal="center" vertical="center"/>
    </xf>
    <xf numFmtId="0" fontId="0" fillId="1" borderId="198" xfId="0" applyFill="1" applyBorder="1" applyAlignment="1">
      <alignment horizontal="center" vertical="center"/>
    </xf>
    <xf numFmtId="0" fontId="0" fillId="1" borderId="293" xfId="0" applyFill="1" applyBorder="1" applyAlignment="1">
      <alignment horizontal="center" vertical="center"/>
    </xf>
    <xf numFmtId="0" fontId="0" fillId="1" borderId="39" xfId="0" applyFill="1" applyBorder="1" applyAlignment="1">
      <alignment horizontal="center" vertical="center"/>
    </xf>
    <xf numFmtId="0" fontId="0" fillId="1" borderId="65" xfId="0" applyFill="1" applyBorder="1" applyAlignment="1">
      <alignment horizontal="center" vertical="center"/>
    </xf>
    <xf numFmtId="0" fontId="0" fillId="1" borderId="119" xfId="0" applyFill="1" applyBorder="1" applyAlignment="1">
      <alignment horizontal="center" vertical="center"/>
    </xf>
    <xf numFmtId="0" fontId="0" fillId="1" borderId="120" xfId="0" applyFill="1" applyBorder="1" applyAlignment="1">
      <alignment horizontal="center" vertical="center"/>
    </xf>
    <xf numFmtId="0" fontId="0" fillId="1" borderId="121" xfId="0" applyFill="1" applyBorder="1" applyAlignment="1">
      <alignment horizontal="center" vertical="center" wrapText="1"/>
    </xf>
    <xf numFmtId="0" fontId="0" fillId="1" borderId="39" xfId="0" applyFill="1" applyBorder="1" applyAlignment="1">
      <alignment horizontal="center" vertical="center" wrapText="1"/>
    </xf>
    <xf numFmtId="0" fontId="0" fillId="1" borderId="43" xfId="0" applyFill="1" applyBorder="1" applyAlignment="1">
      <alignment horizontal="center" vertical="center"/>
    </xf>
    <xf numFmtId="0" fontId="0" fillId="1" borderId="121" xfId="0" applyFill="1" applyBorder="1" applyAlignment="1">
      <alignment horizontal="center" vertical="center"/>
    </xf>
    <xf numFmtId="0" fontId="0" fillId="1" borderId="199" xfId="0" applyFill="1" applyBorder="1" applyAlignment="1">
      <alignment horizontal="center" vertical="center"/>
    </xf>
    <xf numFmtId="0" fontId="0" fillId="1" borderId="124" xfId="0" applyFill="1" applyBorder="1" applyAlignment="1">
      <alignment horizontal="center" vertical="center"/>
    </xf>
    <xf numFmtId="0" fontId="0" fillId="1" borderId="127" xfId="0" applyFill="1" applyBorder="1" applyAlignment="1">
      <alignment horizontal="center" vertical="center"/>
    </xf>
    <xf numFmtId="0" fontId="0" fillId="1" borderId="125" xfId="0" applyFill="1" applyBorder="1" applyAlignment="1">
      <alignment horizontal="center" vertical="center"/>
    </xf>
    <xf numFmtId="0" fontId="0" fillId="1" borderId="126" xfId="0" applyFill="1" applyBorder="1" applyAlignment="1">
      <alignment horizontal="center" vertical="center"/>
    </xf>
    <xf numFmtId="0" fontId="0" fillId="1" borderId="128" xfId="0" applyFill="1" applyBorder="1" applyAlignment="1">
      <alignment horizontal="center" vertical="center" wrapText="1"/>
    </xf>
    <xf numFmtId="0" fontId="0" fillId="1" borderId="140" xfId="0" applyFill="1" applyBorder="1" applyAlignment="1">
      <alignment horizontal="center" vertical="center"/>
    </xf>
    <xf numFmtId="0" fontId="0" fillId="1" borderId="128" xfId="0" applyFill="1" applyBorder="1" applyAlignment="1">
      <alignment horizontal="center" vertical="center"/>
    </xf>
    <xf numFmtId="0" fontId="0" fillId="1" borderId="168" xfId="0" applyFill="1" applyBorder="1" applyAlignment="1">
      <alignment horizontal="center" vertical="center"/>
    </xf>
    <xf numFmtId="0" fontId="1" fillId="0" borderId="296" xfId="0" applyFont="1" applyBorder="1" applyAlignment="1" applyProtection="1">
      <alignment vertical="center" shrinkToFit="1"/>
      <protection locked="0"/>
    </xf>
    <xf numFmtId="0" fontId="1" fillId="0" borderId="295" xfId="0" applyFont="1" applyBorder="1" applyAlignment="1" applyProtection="1">
      <alignment vertical="center" shrinkToFit="1"/>
      <protection locked="0"/>
    </xf>
    <xf numFmtId="0" fontId="40" fillId="1" borderId="297" xfId="0" applyFont="1" applyFill="1" applyBorder="1" applyAlignment="1">
      <alignment horizontal="center" vertical="center"/>
    </xf>
    <xf numFmtId="0" fontId="1" fillId="0" borderId="290" xfId="0" applyFont="1" applyBorder="1" applyAlignment="1" applyProtection="1">
      <alignment horizontal="center" vertical="center"/>
      <protection locked="0"/>
    </xf>
    <xf numFmtId="0" fontId="1" fillId="0" borderId="288" xfId="0" applyFont="1" applyBorder="1" applyAlignment="1" applyProtection="1">
      <alignment horizontal="center" vertical="center"/>
      <protection locked="0"/>
    </xf>
    <xf numFmtId="0" fontId="1" fillId="0" borderId="289" xfId="0" applyFont="1" applyBorder="1" applyAlignment="1" applyProtection="1">
      <alignment horizontal="center" vertical="center"/>
      <protection locked="0"/>
    </xf>
    <xf numFmtId="0" fontId="1" fillId="0" borderId="299" xfId="0" applyFont="1" applyFill="1" applyBorder="1">
      <alignment vertical="center"/>
    </xf>
    <xf numFmtId="0" fontId="0" fillId="1" borderId="91" xfId="0" applyFill="1" applyBorder="1" applyAlignment="1">
      <alignment horizontal="right" vertical="center"/>
    </xf>
    <xf numFmtId="0" fontId="1" fillId="1" borderId="9" xfId="0" applyFont="1" applyFill="1" applyBorder="1" applyAlignment="1" applyProtection="1">
      <alignment horizontal="center" vertical="center" wrapText="1"/>
      <protection locked="0"/>
    </xf>
    <xf numFmtId="0" fontId="0" fillId="1" borderId="95" xfId="0" applyFill="1" applyBorder="1" applyAlignment="1">
      <alignment horizontal="center" vertical="center"/>
    </xf>
    <xf numFmtId="0" fontId="0" fillId="1" borderId="91" xfId="0" applyFill="1" applyBorder="1" applyAlignment="1">
      <alignment horizontal="center" vertical="center" wrapText="1"/>
    </xf>
    <xf numFmtId="0" fontId="0" fillId="1" borderId="104" xfId="0" applyFill="1" applyBorder="1" applyAlignment="1">
      <alignment horizontal="center" vertical="center"/>
    </xf>
    <xf numFmtId="0" fontId="0" fillId="1" borderId="63" xfId="0" applyFill="1" applyBorder="1" applyAlignment="1">
      <alignment horizontal="center" vertical="center"/>
    </xf>
    <xf numFmtId="0" fontId="0" fillId="1" borderId="65" xfId="0" applyFill="1" applyBorder="1" applyAlignment="1">
      <alignment horizontal="right" vertical="center"/>
    </xf>
    <xf numFmtId="0" fontId="0" fillId="1" borderId="172" xfId="0" applyFill="1" applyBorder="1" applyAlignment="1">
      <alignment horizontal="center" vertical="center"/>
    </xf>
    <xf numFmtId="0" fontId="1" fillId="1" borderId="124" xfId="0" applyFont="1" applyFill="1" applyBorder="1" applyAlignment="1" applyProtection="1">
      <alignment horizontal="center" vertical="center" shrinkToFit="1"/>
      <protection locked="0"/>
    </xf>
    <xf numFmtId="0" fontId="1" fillId="1" borderId="127" xfId="0" applyFont="1" applyFill="1" applyBorder="1" applyAlignment="1" applyProtection="1">
      <alignment vertical="center" shrinkToFit="1"/>
      <protection locked="0"/>
    </xf>
    <xf numFmtId="0" fontId="1" fillId="1" borderId="128" xfId="0" applyFont="1" applyFill="1" applyBorder="1" applyAlignment="1" applyProtection="1">
      <alignment horizontal="center" vertical="center" shrinkToFit="1"/>
      <protection locked="0"/>
    </xf>
    <xf numFmtId="0" fontId="0" fillId="1" borderId="127" xfId="0" applyFill="1" applyBorder="1" applyAlignment="1" applyProtection="1">
      <alignment horizontal="center" vertical="center" shrinkToFit="1"/>
      <protection locked="0"/>
    </xf>
    <xf numFmtId="0" fontId="1" fillId="1" borderId="140" xfId="0" applyFont="1" applyFill="1" applyBorder="1" applyAlignment="1" applyProtection="1">
      <alignment horizontal="center" vertical="center" shrinkToFit="1"/>
      <protection locked="0"/>
    </xf>
    <xf numFmtId="0" fontId="1" fillId="1" borderId="126" xfId="0" applyFont="1" applyFill="1" applyBorder="1" applyAlignment="1" applyProtection="1">
      <alignment horizontal="center" vertical="center" shrinkToFit="1"/>
      <protection locked="0"/>
    </xf>
    <xf numFmtId="0" fontId="1" fillId="1" borderId="127" xfId="0" applyFont="1" applyFill="1" applyBorder="1" applyAlignment="1" applyProtection="1">
      <alignment horizontal="center" vertical="center" shrinkToFit="1"/>
      <protection locked="0"/>
    </xf>
    <xf numFmtId="0" fontId="1" fillId="1" borderId="168" xfId="0" applyFont="1" applyFill="1" applyBorder="1" applyAlignment="1" applyProtection="1">
      <alignment horizontal="center" vertical="center" shrinkToFit="1"/>
      <protection locked="0"/>
    </xf>
    <xf numFmtId="0" fontId="8" fillId="0" borderId="77" xfId="0" applyFont="1" applyFill="1" applyBorder="1" applyAlignment="1">
      <alignment horizontal="center" vertical="center" wrapText="1"/>
    </xf>
    <xf numFmtId="0" fontId="39" fillId="1" borderId="294" xfId="0" applyFont="1" applyFill="1" applyBorder="1" applyAlignment="1">
      <alignment horizontal="center" vertical="center"/>
    </xf>
    <xf numFmtId="0" fontId="39" fillId="1" borderId="293" xfId="0" applyFont="1" applyFill="1" applyBorder="1" applyAlignment="1">
      <alignment horizontal="center" vertical="center"/>
    </xf>
    <xf numFmtId="0" fontId="39" fillId="1" borderId="297" xfId="0" applyFont="1" applyFill="1" applyBorder="1" applyProtection="1">
      <alignment vertical="center"/>
      <protection locked="0"/>
    </xf>
    <xf numFmtId="0" fontId="1" fillId="11" borderId="96" xfId="0" applyFont="1" applyFill="1" applyBorder="1">
      <alignment vertical="center"/>
    </xf>
    <xf numFmtId="0" fontId="0" fillId="0" borderId="96" xfId="0" applyFont="1" applyBorder="1">
      <alignment vertical="center"/>
    </xf>
    <xf numFmtId="0" fontId="1" fillId="0" borderId="300" xfId="0" applyFont="1" applyBorder="1" applyAlignment="1" applyProtection="1">
      <alignment vertical="center" shrinkToFit="1"/>
      <protection locked="0"/>
    </xf>
    <xf numFmtId="0" fontId="0" fillId="2" borderId="25" xfId="0" applyFill="1" applyBorder="1" applyAlignment="1">
      <alignment horizontal="center" vertical="center"/>
    </xf>
    <xf numFmtId="0" fontId="0" fillId="2" borderId="55"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0" fontId="13" fillId="0" borderId="72" xfId="0" applyFont="1" applyBorder="1" applyAlignment="1">
      <alignment horizontal="center" vertical="center" wrapText="1"/>
    </xf>
    <xf numFmtId="0" fontId="0" fillId="0" borderId="75" xfId="0" applyBorder="1" applyAlignment="1">
      <alignment horizontal="center" vertical="center"/>
    </xf>
    <xf numFmtId="0" fontId="11" fillId="0" borderId="47" xfId="0" applyFont="1" applyBorder="1" applyAlignment="1">
      <alignment horizontal="left" vertical="center" wrapText="1"/>
    </xf>
    <xf numFmtId="0" fontId="0" fillId="0" borderId="76" xfId="0" applyBorder="1" applyAlignment="1">
      <alignment horizontal="center" vertical="center"/>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0" fillId="0" borderId="79" xfId="0" applyBorder="1" applyAlignment="1">
      <alignment horizontal="center" vertical="center"/>
    </xf>
    <xf numFmtId="0" fontId="8" fillId="0" borderId="55" xfId="0" applyFont="1" applyBorder="1" applyAlignment="1">
      <alignment horizontal="center" vertical="center"/>
    </xf>
    <xf numFmtId="0" fontId="8" fillId="0" borderId="55" xfId="0" applyFont="1" applyBorder="1" applyAlignment="1">
      <alignment horizontal="center" vertical="center" shrinkToFit="1"/>
    </xf>
    <xf numFmtId="0" fontId="8" fillId="0" borderId="59" xfId="0" applyFont="1" applyBorder="1" applyAlignment="1">
      <alignment horizontal="center" vertical="center"/>
    </xf>
    <xf numFmtId="0" fontId="8" fillId="0" borderId="43" xfId="0" applyFont="1" applyBorder="1" applyAlignment="1">
      <alignment horizontal="center" vertical="center"/>
    </xf>
    <xf numFmtId="0" fontId="8" fillId="0" borderId="20" xfId="0" applyFont="1" applyBorder="1" applyAlignment="1">
      <alignment horizontal="center" vertical="center"/>
    </xf>
    <xf numFmtId="0" fontId="8" fillId="0" borderId="72" xfId="0" applyFont="1" applyBorder="1" applyAlignment="1">
      <alignment horizontal="center" vertical="center"/>
    </xf>
    <xf numFmtId="0" fontId="8" fillId="0" borderId="80" xfId="0" applyFont="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72" xfId="0" applyFill="1" applyBorder="1" applyAlignment="1">
      <alignment horizontal="center" vertical="center" wrapText="1"/>
    </xf>
    <xf numFmtId="0" fontId="0" fillId="2" borderId="76" xfId="0" applyFill="1" applyBorder="1" applyAlignment="1">
      <alignment horizontal="center" vertical="center"/>
    </xf>
    <xf numFmtId="0" fontId="0" fillId="2" borderId="77" xfId="0" applyFill="1" applyBorder="1" applyAlignment="1">
      <alignment horizontal="center" vertical="center" wrapText="1"/>
    </xf>
    <xf numFmtId="0" fontId="8" fillId="2" borderId="78"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0" fillId="2" borderId="75"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0" fontId="8" fillId="2" borderId="55"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80" xfId="0" applyFont="1" applyFill="1" applyBorder="1" applyAlignment="1">
      <alignment horizontal="center" vertical="center"/>
    </xf>
    <xf numFmtId="0" fontId="0" fillId="0" borderId="301" xfId="0" applyBorder="1" applyAlignment="1">
      <alignment horizontal="left" vertical="center"/>
    </xf>
    <xf numFmtId="0" fontId="0" fillId="0" borderId="236" xfId="0" applyBorder="1" applyAlignment="1">
      <alignment horizontal="left" vertical="center" wrapText="1"/>
    </xf>
    <xf numFmtId="0" fontId="0" fillId="0" borderId="12" xfId="0" applyBorder="1" applyAlignment="1">
      <alignment horizontal="center" vertical="center" shrinkToFit="1"/>
    </xf>
    <xf numFmtId="0" fontId="0" fillId="0" borderId="46" xfId="0" applyBorder="1" applyAlignment="1">
      <alignment horizontal="center" vertical="center" shrinkToFit="1"/>
    </xf>
    <xf numFmtId="0" fontId="0" fillId="0" borderId="83" xfId="0" applyBorder="1" applyAlignment="1">
      <alignment horizontal="center" vertical="center" wrapText="1"/>
    </xf>
    <xf numFmtId="0" fontId="1" fillId="0" borderId="287" xfId="0" applyFont="1" applyFill="1" applyBorder="1" applyAlignment="1" applyProtection="1">
      <alignment horizontal="center" vertical="center"/>
      <protection locked="0"/>
    </xf>
    <xf numFmtId="0" fontId="1" fillId="0" borderId="288" xfId="0" applyFont="1" applyFill="1" applyBorder="1" applyAlignment="1" applyProtection="1">
      <alignment horizontal="center" vertical="center"/>
      <protection locked="0"/>
    </xf>
    <xf numFmtId="0" fontId="1" fillId="0" borderId="289" xfId="0" applyFont="1" applyFill="1" applyBorder="1" applyAlignment="1" applyProtection="1">
      <alignment horizontal="center" vertical="center"/>
      <protection locked="0"/>
    </xf>
    <xf numFmtId="0" fontId="0" fillId="0" borderId="41" xfId="0" applyBorder="1" applyAlignment="1">
      <alignment horizontal="center" vertical="center" wrapText="1"/>
    </xf>
    <xf numFmtId="0" fontId="0" fillId="0" borderId="84" xfId="0" applyBorder="1" applyAlignment="1">
      <alignment horizontal="center" vertical="center" wrapText="1"/>
    </xf>
    <xf numFmtId="0" fontId="1" fillId="0" borderId="73" xfId="0" applyFont="1" applyBorder="1" applyAlignment="1">
      <alignment vertical="center" wrapText="1"/>
    </xf>
    <xf numFmtId="0" fontId="0" fillId="0" borderId="36" xfId="0" applyFont="1" applyBorder="1" applyAlignment="1">
      <alignment vertical="center" wrapText="1"/>
    </xf>
    <xf numFmtId="0" fontId="8" fillId="0" borderId="194" xfId="0" applyFont="1" applyBorder="1" applyAlignment="1">
      <alignment horizontal="center" vertical="center"/>
    </xf>
    <xf numFmtId="0" fontId="8" fillId="0" borderId="11" xfId="0" applyFont="1" applyBorder="1" applyAlignment="1">
      <alignment horizontal="center" vertical="center"/>
    </xf>
    <xf numFmtId="0" fontId="8" fillId="0" borderId="43" xfId="0" applyFont="1" applyBorder="1" applyAlignment="1">
      <alignment horizontal="center" vertical="center" wrapText="1"/>
    </xf>
    <xf numFmtId="0" fontId="8" fillId="0" borderId="195" xfId="0" applyFont="1" applyBorder="1" applyAlignment="1">
      <alignment horizontal="center" vertical="center" wrapText="1"/>
    </xf>
    <xf numFmtId="0" fontId="11" fillId="0" borderId="103" xfId="0" applyFont="1" applyBorder="1" applyAlignment="1">
      <alignment horizontal="center" vertical="center" wrapText="1"/>
    </xf>
    <xf numFmtId="0" fontId="0" fillId="1" borderId="198" xfId="0" applyFill="1" applyBorder="1" applyAlignment="1">
      <alignment horizontal="center" vertical="center" wrapText="1"/>
    </xf>
    <xf numFmtId="0" fontId="0" fillId="1" borderId="172" xfId="0" applyFill="1" applyBorder="1" applyAlignment="1">
      <alignment horizontal="center" vertical="center" wrapText="1"/>
    </xf>
    <xf numFmtId="0" fontId="0" fillId="1" borderId="183" xfId="0" applyFill="1" applyBorder="1" applyAlignment="1">
      <alignment horizontal="center" vertical="center" wrapText="1"/>
    </xf>
    <xf numFmtId="0" fontId="11" fillId="0" borderId="302" xfId="0" applyFont="1" applyBorder="1" applyAlignment="1">
      <alignment horizontal="center" vertical="center" wrapText="1"/>
    </xf>
    <xf numFmtId="0" fontId="0" fillId="1" borderId="303" xfId="0" applyFill="1" applyBorder="1" applyAlignment="1">
      <alignment horizontal="center" vertical="center"/>
    </xf>
    <xf numFmtId="0" fontId="0" fillId="1" borderId="74" xfId="0" applyFill="1" applyBorder="1" applyAlignment="1">
      <alignment horizontal="center" vertical="center"/>
    </xf>
    <xf numFmtId="0" fontId="0" fillId="1" borderId="304" xfId="0" applyFill="1" applyBorder="1" applyAlignment="1">
      <alignment horizontal="center" vertical="center"/>
    </xf>
    <xf numFmtId="0" fontId="0" fillId="0" borderId="305" xfId="0" applyBorder="1" applyAlignment="1">
      <alignment horizontal="center" vertical="center" wrapText="1"/>
    </xf>
    <xf numFmtId="0" fontId="11" fillId="0" borderId="306" xfId="0" applyFont="1" applyBorder="1" applyAlignment="1">
      <alignment horizontal="center" vertical="center" wrapText="1"/>
    </xf>
    <xf numFmtId="0" fontId="0" fillId="1" borderId="305" xfId="0" applyFill="1" applyBorder="1" applyAlignment="1">
      <alignment horizontal="center" vertical="center" wrapText="1"/>
    </xf>
    <xf numFmtId="0" fontId="0" fillId="1" borderId="307" xfId="0" applyFill="1" applyBorder="1" applyAlignment="1">
      <alignment horizontal="center" vertical="center" wrapText="1"/>
    </xf>
    <xf numFmtId="0" fontId="0" fillId="1" borderId="308" xfId="0" applyFill="1" applyBorder="1" applyAlignment="1">
      <alignment horizontal="center" vertical="center" wrapText="1"/>
    </xf>
    <xf numFmtId="0" fontId="30" fillId="0" borderId="0" xfId="0" applyFont="1" applyBorder="1" applyAlignment="1">
      <alignment horizontal="center" vertical="center"/>
    </xf>
    <xf numFmtId="0" fontId="30" fillId="0" borderId="309" xfId="0" applyFont="1" applyBorder="1" applyAlignment="1">
      <alignment horizontal="center" vertical="center"/>
    </xf>
    <xf numFmtId="193" fontId="0" fillId="0" borderId="23" xfId="0" applyNumberFormat="1" applyBorder="1" applyAlignment="1" applyProtection="1">
      <alignment horizontal="left" vertical="center" wrapText="1"/>
      <protection locked="0"/>
    </xf>
    <xf numFmtId="193" fontId="0" fillId="2" borderId="23" xfId="0" applyNumberFormat="1" applyFill="1" applyBorder="1" applyAlignment="1" applyProtection="1">
      <alignment horizontal="left" vertical="center" wrapText="1"/>
      <protection locked="0"/>
    </xf>
    <xf numFmtId="0" fontId="0" fillId="2" borderId="148" xfId="0" applyFill="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0" fillId="3" borderId="23" xfId="0" applyFill="1" applyBorder="1" applyAlignment="1" applyProtection="1">
      <alignment horizontal="center" vertical="center" wrapText="1"/>
    </xf>
    <xf numFmtId="0" fontId="0" fillId="0" borderId="146" xfId="0" applyBorder="1" applyAlignment="1" applyProtection="1">
      <alignment horizontal="center" vertical="center" wrapText="1"/>
      <protection locked="0"/>
    </xf>
    <xf numFmtId="0" fontId="0" fillId="0" borderId="203" xfId="0"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182" fontId="0" fillId="0" borderId="23" xfId="0" applyNumberFormat="1" applyBorder="1" applyAlignment="1" applyProtection="1">
      <alignment horizontal="center" vertical="center" wrapText="1"/>
      <protection locked="0"/>
    </xf>
    <xf numFmtId="182" fontId="0" fillId="0" borderId="310" xfId="0" applyNumberFormat="1" applyBorder="1" applyAlignment="1" applyProtection="1">
      <alignment horizontal="right" vertical="center" wrapText="1"/>
      <protection locked="0"/>
    </xf>
    <xf numFmtId="0" fontId="0" fillId="0" borderId="152" xfId="0" applyBorder="1" applyAlignment="1" applyProtection="1">
      <alignment horizontal="center" vertical="center" wrapText="1"/>
      <protection locked="0"/>
    </xf>
    <xf numFmtId="182" fontId="3" fillId="12" borderId="175" xfId="0" applyNumberFormat="1" applyFont="1" applyFill="1" applyBorder="1" applyAlignment="1">
      <alignment horizontal="center" vertical="center"/>
    </xf>
    <xf numFmtId="0" fontId="0" fillId="0" borderId="150" xfId="0" applyBorder="1" applyAlignment="1" applyProtection="1">
      <alignment horizontal="left" vertical="center" wrapText="1"/>
      <protection locked="0"/>
    </xf>
    <xf numFmtId="0" fontId="1" fillId="0" borderId="93" xfId="0" applyFont="1" applyBorder="1" applyAlignment="1">
      <alignment vertical="center" shrinkToFit="1"/>
    </xf>
    <xf numFmtId="0" fontId="0" fillId="0" borderId="148"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0" fontId="1" fillId="0" borderId="0" xfId="2" applyFont="1" applyFill="1" applyBorder="1" applyAlignment="1" applyProtection="1">
      <alignment vertical="center" shrinkToFit="1"/>
    </xf>
    <xf numFmtId="0" fontId="0" fillId="1" borderId="128" xfId="0" applyFont="1" applyFill="1" applyBorder="1" applyAlignment="1" applyProtection="1">
      <alignment horizontal="center" vertical="center" shrinkToFit="1"/>
      <protection locked="0"/>
    </xf>
    <xf numFmtId="0" fontId="0" fillId="1" borderId="124" xfId="0" applyFont="1" applyFill="1" applyBorder="1" applyAlignment="1" applyProtection="1">
      <alignment horizontal="center" vertical="center" shrinkToFit="1"/>
      <protection locked="0"/>
    </xf>
    <xf numFmtId="0" fontId="1" fillId="5" borderId="314" xfId="2" applyFill="1" applyBorder="1" applyAlignment="1" applyProtection="1">
      <alignment vertical="center" shrinkToFit="1"/>
    </xf>
    <xf numFmtId="0" fontId="1" fillId="0" borderId="315" xfId="2" applyFill="1" applyBorder="1" applyAlignment="1" applyProtection="1">
      <alignment vertical="center" shrinkToFit="1"/>
      <protection locked="0"/>
    </xf>
    <xf numFmtId="0" fontId="1" fillId="6" borderId="315" xfId="2" applyFill="1" applyBorder="1" applyAlignment="1" applyProtection="1">
      <alignment vertical="center" shrinkToFit="1"/>
      <protection locked="0"/>
    </xf>
    <xf numFmtId="0" fontId="1" fillId="10" borderId="315" xfId="2" applyFill="1" applyBorder="1" applyAlignment="1" applyProtection="1">
      <alignment vertical="center" shrinkToFit="1"/>
      <protection locked="0"/>
    </xf>
    <xf numFmtId="0" fontId="1" fillId="0" borderId="311" xfId="2" applyFont="1" applyFill="1" applyBorder="1" applyAlignment="1" applyProtection="1">
      <alignment vertical="center" shrinkToFit="1"/>
    </xf>
    <xf numFmtId="0" fontId="1" fillId="0" borderId="291" xfId="2" applyFont="1" applyFill="1" applyBorder="1" applyAlignment="1" applyProtection="1">
      <alignment vertical="center" shrinkToFit="1"/>
    </xf>
    <xf numFmtId="0" fontId="1" fillId="3" borderId="318" xfId="2" applyFill="1" applyBorder="1" applyAlignment="1" applyProtection="1">
      <alignment vertical="center" shrinkToFit="1"/>
    </xf>
    <xf numFmtId="0" fontId="1" fillId="6" borderId="43" xfId="2" applyFont="1" applyFill="1" applyBorder="1" applyAlignment="1" applyProtection="1">
      <alignment vertical="center" shrinkToFit="1"/>
    </xf>
    <xf numFmtId="0" fontId="1" fillId="6" borderId="319" xfId="2" applyFont="1" applyFill="1" applyBorder="1" applyAlignment="1" applyProtection="1">
      <alignment vertical="center" shrinkToFit="1"/>
    </xf>
    <xf numFmtId="0" fontId="1" fillId="3" borderId="201" xfId="2" applyFont="1" applyFill="1" applyBorder="1" applyAlignment="1" applyProtection="1">
      <alignment vertical="center" shrinkToFit="1"/>
    </xf>
    <xf numFmtId="0" fontId="1" fillId="3" borderId="321" xfId="2" applyFill="1" applyBorder="1" applyAlignment="1" applyProtection="1">
      <alignment vertical="center" shrinkToFit="1"/>
    </xf>
    <xf numFmtId="0" fontId="1" fillId="0" borderId="142" xfId="2" applyFont="1" applyFill="1" applyBorder="1" applyAlignment="1" applyProtection="1">
      <alignment vertical="center" shrinkToFit="1"/>
    </xf>
    <xf numFmtId="0" fontId="1" fillId="6" borderId="323" xfId="2" applyFont="1" applyFill="1" applyBorder="1" applyAlignment="1" applyProtection="1">
      <alignment vertical="center" shrinkToFit="1"/>
    </xf>
    <xf numFmtId="0" fontId="1" fillId="0" borderId="326" xfId="2" applyFont="1" applyFill="1" applyBorder="1" applyAlignment="1" applyProtection="1">
      <alignment vertical="center" shrinkToFit="1"/>
      <protection locked="0"/>
    </xf>
    <xf numFmtId="0" fontId="1" fillId="0" borderId="327" xfId="2" applyFont="1" applyFill="1" applyBorder="1" applyAlignment="1" applyProtection="1">
      <alignment vertical="center" shrinkToFit="1"/>
    </xf>
    <xf numFmtId="0" fontId="1" fillId="6" borderId="329" xfId="2" applyFont="1" applyFill="1" applyBorder="1" applyAlignment="1" applyProtection="1">
      <alignment vertical="center" shrinkToFit="1"/>
    </xf>
    <xf numFmtId="0" fontId="1" fillId="0" borderId="331" xfId="2" applyFont="1" applyFill="1" applyBorder="1" applyAlignment="1" applyProtection="1">
      <alignment vertical="center" shrinkToFit="1"/>
      <protection locked="0"/>
    </xf>
    <xf numFmtId="0" fontId="1" fillId="6" borderId="332" xfId="2" applyFont="1" applyFill="1" applyBorder="1" applyAlignment="1" applyProtection="1">
      <alignment vertical="center" shrinkToFit="1"/>
    </xf>
    <xf numFmtId="0" fontId="1" fillId="3" borderId="22" xfId="2" applyFill="1" applyBorder="1" applyAlignment="1" applyProtection="1">
      <alignment vertical="center" shrinkToFit="1"/>
    </xf>
    <xf numFmtId="0" fontId="1" fillId="3" borderId="0" xfId="2" applyFont="1" applyFill="1" applyBorder="1" applyAlignment="1" applyProtection="1">
      <alignment vertical="center" shrinkToFit="1"/>
    </xf>
    <xf numFmtId="187" fontId="1" fillId="5" borderId="290" xfId="2" applyNumberFormat="1" applyFill="1" applyBorder="1" applyAlignment="1" applyProtection="1">
      <alignment vertical="center" shrinkToFit="1"/>
    </xf>
    <xf numFmtId="188" fontId="1" fillId="5" borderId="326" xfId="2" applyNumberFormat="1" applyFont="1" applyFill="1" applyBorder="1" applyAlignment="1" applyProtection="1">
      <alignment vertical="center" shrinkToFit="1"/>
    </xf>
    <xf numFmtId="0" fontId="1" fillId="5" borderId="326" xfId="2" applyFont="1" applyFill="1" applyBorder="1" applyAlignment="1" applyProtection="1">
      <alignment vertical="center" shrinkToFit="1"/>
    </xf>
    <xf numFmtId="0" fontId="1" fillId="5" borderId="333" xfId="2" applyFill="1" applyBorder="1" applyAlignment="1" applyProtection="1">
      <alignment vertical="center" shrinkToFit="1"/>
    </xf>
    <xf numFmtId="187" fontId="1" fillId="0" borderId="287" xfId="2" applyNumberFormat="1" applyFill="1" applyBorder="1" applyAlignment="1" applyProtection="1">
      <alignment vertical="center" shrinkToFit="1"/>
    </xf>
    <xf numFmtId="0" fontId="1" fillId="8" borderId="315" xfId="2" applyFill="1" applyBorder="1" applyAlignment="1" applyProtection="1">
      <alignment vertical="center" shrinkToFit="1"/>
      <protection locked="0"/>
    </xf>
    <xf numFmtId="187" fontId="1" fillId="6" borderId="287" xfId="2" applyNumberFormat="1" applyFill="1" applyBorder="1" applyAlignment="1" applyProtection="1">
      <alignment vertical="center" shrinkToFit="1"/>
    </xf>
    <xf numFmtId="0" fontId="41" fillId="0" borderId="0" xfId="0" applyFont="1" applyAlignment="1">
      <alignment horizontal="left" vertical="center"/>
    </xf>
    <xf numFmtId="0" fontId="13" fillId="1" borderId="98" xfId="0" applyFont="1" applyFill="1" applyBorder="1" applyAlignment="1">
      <alignment horizontal="left" vertical="center" wrapText="1"/>
    </xf>
    <xf numFmtId="0" fontId="2" fillId="1" borderId="65" xfId="0" applyFont="1" applyFill="1" applyBorder="1" applyAlignment="1">
      <alignment horizontal="left" vertical="center" wrapText="1"/>
    </xf>
    <xf numFmtId="0" fontId="13" fillId="1" borderId="65" xfId="0" applyFont="1" applyFill="1" applyBorder="1" applyAlignment="1">
      <alignment horizontal="left" vertical="center" wrapText="1"/>
    </xf>
    <xf numFmtId="0" fontId="13" fillId="1" borderId="127" xfId="0" applyFont="1" applyFill="1" applyBorder="1" applyAlignment="1">
      <alignment horizontal="left" vertical="center" shrinkToFit="1"/>
    </xf>
    <xf numFmtId="0" fontId="0" fillId="6" borderId="119" xfId="2" applyFont="1" applyFill="1" applyBorder="1" applyAlignment="1" applyProtection="1">
      <alignment vertical="center" shrinkToFit="1"/>
      <protection locked="0"/>
    </xf>
    <xf numFmtId="0" fontId="0" fillId="0" borderId="65" xfId="2" applyFont="1" applyFill="1" applyBorder="1" applyAlignment="1" applyProtection="1">
      <alignment vertical="center" shrinkToFit="1"/>
      <protection locked="0"/>
    </xf>
    <xf numFmtId="0" fontId="1" fillId="0" borderId="0" xfId="2" applyFont="1" applyFill="1" applyBorder="1" applyAlignment="1" applyProtection="1">
      <alignment vertical="center" shrinkToFit="1"/>
    </xf>
    <xf numFmtId="0" fontId="0" fillId="0" borderId="0" xfId="0" applyAlignment="1" applyProtection="1">
      <alignment vertical="center"/>
    </xf>
    <xf numFmtId="0" fontId="0" fillId="0" borderId="20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3" xfId="0" applyFill="1" applyBorder="1" applyAlignment="1" applyProtection="1">
      <alignment horizontal="center" vertical="center" wrapText="1"/>
      <protection locked="0"/>
    </xf>
    <xf numFmtId="0" fontId="0" fillId="0" borderId="23" xfId="0" applyFill="1" applyBorder="1" applyAlignment="1" applyProtection="1">
      <alignment vertical="center" wrapText="1"/>
      <protection locked="0"/>
    </xf>
    <xf numFmtId="0" fontId="0" fillId="0" borderId="22" xfId="0" applyFill="1" applyBorder="1" applyAlignment="1">
      <alignment horizontal="center" vertical="center" wrapText="1"/>
    </xf>
    <xf numFmtId="0" fontId="11" fillId="0" borderId="73" xfId="0" applyFont="1" applyFill="1" applyBorder="1" applyAlignment="1">
      <alignment horizontal="left" vertical="center" wrapText="1"/>
    </xf>
    <xf numFmtId="0" fontId="0" fillId="0" borderId="73" xfId="0" applyNumberFormat="1" applyFill="1" applyBorder="1" applyAlignment="1">
      <alignment vertical="center" wrapText="1"/>
    </xf>
    <xf numFmtId="185" fontId="0" fillId="0" borderId="36" xfId="0" applyNumberFormat="1" applyFill="1" applyBorder="1" applyAlignment="1">
      <alignment vertical="center" wrapText="1"/>
    </xf>
    <xf numFmtId="0" fontId="0" fillId="0" borderId="73" xfId="0" applyNumberFormat="1" applyFont="1" applyFill="1" applyBorder="1" applyAlignment="1">
      <alignment vertical="center" wrapText="1"/>
    </xf>
    <xf numFmtId="185" fontId="0" fillId="0" borderId="74" xfId="0" applyNumberFormat="1" applyFont="1" applyFill="1" applyBorder="1" applyAlignment="1">
      <alignment vertical="center" wrapText="1"/>
    </xf>
    <xf numFmtId="187" fontId="1" fillId="8" borderId="281" xfId="2" applyNumberFormat="1" applyFill="1" applyBorder="1" applyAlignment="1" applyProtection="1">
      <alignment vertical="center" shrinkToFit="1"/>
    </xf>
    <xf numFmtId="187" fontId="1" fillId="10" borderId="287" xfId="2" applyNumberFormat="1" applyFill="1" applyBorder="1" applyAlignment="1" applyProtection="1">
      <alignment vertical="center" shrinkToFit="1"/>
    </xf>
    <xf numFmtId="0" fontId="1" fillId="5" borderId="180" xfId="2" applyFont="1" applyFill="1" applyBorder="1" applyAlignment="1" applyProtection="1">
      <alignment vertical="center" shrinkToFit="1"/>
    </xf>
    <xf numFmtId="0" fontId="1" fillId="5" borderId="181" xfId="2" applyFont="1" applyFill="1" applyBorder="1" applyAlignment="1" applyProtection="1">
      <alignment vertical="center" shrinkToFit="1"/>
    </xf>
    <xf numFmtId="0" fontId="1" fillId="0" borderId="254" xfId="2" applyFont="1" applyFill="1" applyBorder="1" applyAlignment="1" applyProtection="1">
      <alignment horizontal="center" vertical="center"/>
    </xf>
    <xf numFmtId="0" fontId="1" fillId="5" borderId="338" xfId="2" applyFill="1" applyBorder="1" applyAlignment="1" applyProtection="1">
      <alignment vertical="center" shrinkToFit="1"/>
    </xf>
    <xf numFmtId="0" fontId="1" fillId="0" borderId="119" xfId="2" applyFill="1" applyBorder="1" applyAlignment="1" applyProtection="1">
      <alignment vertical="center" shrinkToFit="1"/>
      <protection locked="0"/>
    </xf>
    <xf numFmtId="0" fontId="1" fillId="6" borderId="119" xfId="2" applyFill="1" applyBorder="1" applyAlignment="1" applyProtection="1">
      <alignment vertical="center" shrinkToFit="1"/>
      <protection locked="0"/>
    </xf>
    <xf numFmtId="0" fontId="1" fillId="0" borderId="65" xfId="2" applyFill="1" applyBorder="1" applyAlignment="1" applyProtection="1">
      <alignment vertical="center" shrinkToFit="1"/>
    </xf>
    <xf numFmtId="0" fontId="3" fillId="0" borderId="292" xfId="2" applyFont="1" applyFill="1" applyBorder="1" applyAlignment="1" applyProtection="1">
      <alignment horizontal="center" vertical="center" wrapText="1"/>
    </xf>
    <xf numFmtId="0" fontId="3" fillId="0" borderId="292" xfId="2" applyFont="1" applyFill="1" applyBorder="1" applyAlignment="1" applyProtection="1">
      <alignment horizontal="center" vertical="center" shrinkToFit="1"/>
    </xf>
    <xf numFmtId="0" fontId="1" fillId="0" borderId="321" xfId="2" applyFill="1" applyBorder="1" applyProtection="1">
      <alignment vertical="center"/>
    </xf>
    <xf numFmtId="0" fontId="1" fillId="0" borderId="326" xfId="2" applyFill="1" applyBorder="1" applyAlignment="1" applyProtection="1">
      <alignment vertical="center" shrinkToFit="1"/>
    </xf>
    <xf numFmtId="0" fontId="1" fillId="0" borderId="333" xfId="2" applyFill="1" applyBorder="1" applyAlignment="1" applyProtection="1">
      <alignment vertical="center" shrinkToFit="1"/>
    </xf>
    <xf numFmtId="0" fontId="1" fillId="0" borderId="315" xfId="2" applyFill="1" applyBorder="1" applyAlignment="1" applyProtection="1">
      <alignment vertical="center" shrinkToFit="1"/>
    </xf>
    <xf numFmtId="0" fontId="1" fillId="0" borderId="315" xfId="2" applyFill="1" applyBorder="1" applyProtection="1">
      <alignment vertical="center"/>
    </xf>
    <xf numFmtId="0" fontId="1" fillId="0" borderId="325" xfId="2" applyFill="1" applyBorder="1" applyAlignment="1" applyProtection="1">
      <alignment vertical="center" shrinkToFit="1"/>
    </xf>
    <xf numFmtId="0" fontId="1" fillId="0" borderId="39" xfId="2" applyFill="1" applyBorder="1" applyAlignment="1" applyProtection="1">
      <alignment vertical="center" shrinkToFit="1"/>
    </xf>
    <xf numFmtId="0" fontId="1" fillId="0" borderId="344" xfId="2" applyFill="1" applyBorder="1" applyAlignment="1" applyProtection="1">
      <alignment vertical="center" shrinkToFit="1"/>
    </xf>
    <xf numFmtId="0" fontId="0" fillId="0" borderId="13" xfId="2" applyFont="1" applyFill="1" applyBorder="1" applyAlignment="1" applyProtection="1">
      <alignment horizontal="center" vertical="center"/>
    </xf>
    <xf numFmtId="0" fontId="0" fillId="10" borderId="350" xfId="2" applyFont="1" applyFill="1" applyBorder="1" applyProtection="1">
      <alignment vertical="center"/>
    </xf>
    <xf numFmtId="0" fontId="1" fillId="10" borderId="105" xfId="2" applyFill="1" applyBorder="1" applyAlignment="1" applyProtection="1">
      <alignment horizontal="right" vertical="center" shrinkToFit="1"/>
    </xf>
    <xf numFmtId="0" fontId="1" fillId="11" borderId="343" xfId="2" applyFill="1" applyBorder="1" applyAlignment="1" applyProtection="1">
      <alignment vertical="center" shrinkToFit="1"/>
    </xf>
    <xf numFmtId="0" fontId="0" fillId="11" borderId="0" xfId="2" applyFont="1" applyFill="1" applyProtection="1">
      <alignment vertical="center"/>
    </xf>
    <xf numFmtId="0" fontId="0" fillId="0" borderId="327" xfId="2" applyFont="1" applyFill="1" applyBorder="1" applyProtection="1">
      <alignment vertical="center"/>
    </xf>
    <xf numFmtId="0" fontId="0" fillId="0" borderId="329" xfId="2" applyFont="1" applyFill="1" applyBorder="1" applyProtection="1">
      <alignment vertical="center"/>
    </xf>
    <xf numFmtId="0" fontId="0" fillId="0" borderId="337" xfId="2" applyFont="1" applyFill="1" applyBorder="1" applyProtection="1">
      <alignment vertical="center"/>
    </xf>
    <xf numFmtId="0" fontId="0" fillId="0" borderId="342" xfId="2" applyFont="1" applyFill="1" applyBorder="1" applyProtection="1">
      <alignment vertical="center"/>
    </xf>
    <xf numFmtId="187" fontId="1" fillId="0" borderId="288" xfId="2" applyNumberFormat="1" applyFill="1" applyBorder="1" applyAlignment="1" applyProtection="1">
      <alignment vertical="center" shrinkToFit="1"/>
    </xf>
    <xf numFmtId="187" fontId="1" fillId="0" borderId="43" xfId="2" applyNumberFormat="1" applyFill="1" applyBorder="1" applyAlignment="1" applyProtection="1">
      <alignment vertical="center" shrinkToFit="1"/>
    </xf>
    <xf numFmtId="187" fontId="1" fillId="0" borderId="315" xfId="2" applyNumberFormat="1" applyFill="1" applyBorder="1" applyAlignment="1" applyProtection="1">
      <alignment vertical="center" shrinkToFit="1"/>
    </xf>
    <xf numFmtId="188" fontId="1" fillId="0" borderId="65" xfId="2" applyNumberFormat="1" applyFill="1" applyBorder="1" applyAlignment="1" applyProtection="1">
      <alignment vertical="center" shrinkToFit="1"/>
    </xf>
    <xf numFmtId="187" fontId="1" fillId="0" borderId="290" xfId="2" applyNumberFormat="1" applyFill="1" applyBorder="1" applyAlignment="1" applyProtection="1">
      <alignment vertical="center" shrinkToFit="1"/>
    </xf>
    <xf numFmtId="188" fontId="1" fillId="0" borderId="326" xfId="2" applyNumberFormat="1" applyFill="1" applyBorder="1" applyAlignment="1" applyProtection="1">
      <alignment vertical="center" shrinkToFit="1"/>
    </xf>
    <xf numFmtId="188" fontId="1" fillId="10" borderId="65" xfId="2" applyNumberFormat="1" applyFill="1" applyBorder="1" applyAlignment="1" applyProtection="1">
      <alignment vertical="center" shrinkToFit="1"/>
    </xf>
    <xf numFmtId="0" fontId="0" fillId="0" borderId="65" xfId="2" applyFont="1" applyFill="1" applyBorder="1" applyAlignment="1" applyProtection="1">
      <alignment vertical="center" shrinkToFit="1"/>
    </xf>
    <xf numFmtId="187" fontId="1" fillId="8" borderId="287" xfId="2" applyNumberFormat="1" applyFill="1" applyBorder="1" applyAlignment="1" applyProtection="1">
      <alignment vertical="center" shrinkToFit="1"/>
    </xf>
    <xf numFmtId="0" fontId="1" fillId="8" borderId="65" xfId="2" applyFont="1" applyFill="1" applyBorder="1" applyAlignment="1" applyProtection="1">
      <alignment vertical="center" shrinkToFit="1"/>
      <protection locked="0"/>
    </xf>
    <xf numFmtId="0" fontId="1" fillId="8" borderId="119" xfId="2" applyFill="1" applyBorder="1" applyAlignment="1" applyProtection="1">
      <alignment vertical="center" shrinkToFit="1"/>
      <protection locked="0"/>
    </xf>
    <xf numFmtId="187" fontId="1" fillId="8" borderId="288" xfId="2" applyNumberFormat="1" applyFill="1" applyBorder="1" applyAlignment="1" applyProtection="1">
      <alignment vertical="center" shrinkToFit="1"/>
    </xf>
    <xf numFmtId="188" fontId="1" fillId="8" borderId="65" xfId="2" applyNumberFormat="1" applyFill="1" applyBorder="1" applyAlignment="1" applyProtection="1">
      <alignment vertical="center" shrinkToFit="1"/>
    </xf>
    <xf numFmtId="0" fontId="0" fillId="8" borderId="65" xfId="2" applyFont="1" applyFill="1" applyBorder="1" applyAlignment="1" applyProtection="1">
      <alignment vertical="center" shrinkToFit="1"/>
    </xf>
    <xf numFmtId="0" fontId="1" fillId="8" borderId="315" xfId="2" applyFill="1" applyBorder="1" applyAlignment="1" applyProtection="1">
      <alignment vertical="center" shrinkToFit="1"/>
    </xf>
    <xf numFmtId="187" fontId="1" fillId="6" borderId="288" xfId="2" applyNumberFormat="1" applyFill="1" applyBorder="1" applyAlignment="1" applyProtection="1">
      <alignment vertical="center" shrinkToFit="1"/>
    </xf>
    <xf numFmtId="188" fontId="1" fillId="6" borderId="65" xfId="2" applyNumberFormat="1" applyFill="1" applyBorder="1" applyAlignment="1" applyProtection="1">
      <alignment vertical="center" shrinkToFit="1"/>
    </xf>
    <xf numFmtId="0" fontId="0" fillId="6" borderId="65" xfId="2" applyFont="1" applyFill="1" applyBorder="1" applyAlignment="1" applyProtection="1">
      <alignment vertical="center" shrinkToFit="1"/>
    </xf>
    <xf numFmtId="0" fontId="1" fillId="6" borderId="315" xfId="2" applyFill="1" applyBorder="1" applyAlignment="1" applyProtection="1">
      <alignment vertical="center" shrinkToFit="1"/>
    </xf>
    <xf numFmtId="0" fontId="1" fillId="8" borderId="65" xfId="2" applyFill="1" applyBorder="1" applyAlignment="1" applyProtection="1">
      <alignment vertical="center" shrinkToFit="1"/>
    </xf>
    <xf numFmtId="187" fontId="1" fillId="10" borderId="288" xfId="2" applyNumberFormat="1" applyFill="1" applyBorder="1" applyAlignment="1" applyProtection="1">
      <alignment vertical="center" shrinkToFit="1"/>
    </xf>
    <xf numFmtId="0" fontId="0" fillId="10" borderId="65" xfId="2" applyFont="1" applyFill="1" applyBorder="1" applyAlignment="1" applyProtection="1">
      <alignment vertical="center" shrinkToFit="1"/>
    </xf>
    <xf numFmtId="0" fontId="1" fillId="10" borderId="315" xfId="2" applyFill="1" applyBorder="1" applyProtection="1">
      <alignment vertical="center"/>
    </xf>
    <xf numFmtId="0" fontId="26" fillId="0" borderId="167" xfId="0" applyFont="1" applyBorder="1">
      <alignment vertical="center"/>
    </xf>
    <xf numFmtId="0" fontId="1" fillId="0" borderId="0" xfId="2" applyFont="1" applyFill="1" applyBorder="1" applyAlignment="1" applyProtection="1">
      <alignment vertical="center" shrinkToFit="1"/>
    </xf>
    <xf numFmtId="0" fontId="0" fillId="0" borderId="0" xfId="0" applyAlignment="1" applyProtection="1">
      <alignment vertical="center"/>
    </xf>
    <xf numFmtId="0" fontId="1" fillId="0" borderId="351" xfId="0" applyFont="1" applyFill="1" applyBorder="1" applyAlignment="1" applyProtection="1">
      <alignment vertical="center" wrapText="1"/>
      <protection locked="0"/>
    </xf>
    <xf numFmtId="0" fontId="0" fillId="0" borderId="0" xfId="2" applyFont="1" applyFill="1" applyBorder="1" applyAlignment="1" applyProtection="1">
      <alignment vertical="center"/>
    </xf>
    <xf numFmtId="0" fontId="1" fillId="10" borderId="119" xfId="2" applyFont="1" applyFill="1" applyBorder="1" applyAlignment="1" applyProtection="1">
      <alignment vertical="center" shrinkToFit="1"/>
      <protection locked="0"/>
    </xf>
    <xf numFmtId="187" fontId="1" fillId="6" borderId="281" xfId="2" applyNumberFormat="1" applyFill="1" applyBorder="1" applyAlignment="1" applyProtection="1">
      <alignment vertical="center" shrinkToFit="1"/>
    </xf>
    <xf numFmtId="0" fontId="0" fillId="0" borderId="18" xfId="0" applyBorder="1" applyAlignment="1">
      <alignment horizontal="left" vertical="center" wrapText="1"/>
    </xf>
    <xf numFmtId="0" fontId="0" fillId="0" borderId="18" xfId="0" applyBorder="1" applyAlignment="1">
      <alignment horizontal="center" vertical="center"/>
    </xf>
    <xf numFmtId="181" fontId="0" fillId="0" borderId="18" xfId="0" applyNumberFormat="1" applyBorder="1" applyAlignment="1" applyProtection="1">
      <alignment horizontal="center" vertical="center" wrapText="1"/>
      <protection locked="0"/>
    </xf>
    <xf numFmtId="181" fontId="0" fillId="0" borderId="0" xfId="0" applyNumberFormat="1" applyBorder="1" applyAlignment="1" applyProtection="1">
      <alignment horizontal="center" vertical="center" wrapText="1"/>
      <protection locked="0"/>
    </xf>
    <xf numFmtId="181" fontId="0" fillId="0" borderId="2" xfId="0" applyNumberFormat="1" applyBorder="1" applyAlignment="1" applyProtection="1">
      <alignment horizontal="center" vertical="center" wrapText="1"/>
      <protection locked="0"/>
    </xf>
    <xf numFmtId="180" fontId="0" fillId="2" borderId="44" xfId="0" applyNumberFormat="1" applyFill="1" applyBorder="1" applyAlignment="1" applyProtection="1">
      <alignment horizontal="center" vertical="center" wrapText="1"/>
    </xf>
    <xf numFmtId="180" fontId="0" fillId="2" borderId="8" xfId="0" applyNumberFormat="1" applyFill="1" applyBorder="1" applyAlignment="1" applyProtection="1">
      <alignment horizontal="center" vertical="center" wrapText="1"/>
    </xf>
    <xf numFmtId="180" fontId="0" fillId="2" borderId="138" xfId="0" applyNumberFormat="1" applyFill="1" applyBorder="1" applyAlignment="1" applyProtection="1">
      <alignment horizontal="center" vertical="center" wrapText="1"/>
    </xf>
    <xf numFmtId="177" fontId="0" fillId="0" borderId="54" xfId="0" applyNumberFormat="1" applyBorder="1" applyAlignment="1" applyProtection="1">
      <alignment horizontal="center" vertical="center" wrapText="1"/>
      <protection locked="0"/>
    </xf>
    <xf numFmtId="177" fontId="0" fillId="0" borderId="4" xfId="0" applyNumberFormat="1" applyBorder="1" applyAlignment="1" applyProtection="1">
      <alignment horizontal="center" vertical="center" wrapText="1"/>
      <protection locked="0"/>
    </xf>
    <xf numFmtId="177" fontId="0" fillId="0" borderId="110" xfId="0" applyNumberFormat="1" applyBorder="1" applyAlignment="1" applyProtection="1">
      <alignment horizontal="center" vertical="center" wrapText="1"/>
      <protection locked="0"/>
    </xf>
    <xf numFmtId="180" fontId="0" fillId="0" borderId="44" xfId="0" applyNumberFormat="1" applyBorder="1" applyAlignment="1" applyProtection="1">
      <alignment horizontal="center" vertical="center" wrapText="1"/>
    </xf>
    <xf numFmtId="180" fontId="0" fillId="0" borderId="8" xfId="0" applyNumberFormat="1" applyBorder="1" applyAlignment="1" applyProtection="1">
      <alignment horizontal="center" vertical="center" wrapText="1"/>
    </xf>
    <xf numFmtId="180" fontId="0" fillId="0" borderId="138" xfId="0" applyNumberFormat="1" applyBorder="1" applyAlignment="1" applyProtection="1">
      <alignment horizontal="center" vertical="center" wrapText="1"/>
    </xf>
    <xf numFmtId="185" fontId="0" fillId="0" borderId="44" xfId="0" applyNumberFormat="1" applyBorder="1" applyAlignment="1" applyProtection="1">
      <alignment horizontal="center" vertical="center" wrapText="1"/>
      <protection locked="0"/>
    </xf>
    <xf numFmtId="185" fontId="0" fillId="0" borderId="8" xfId="0" applyNumberFormat="1" applyBorder="1" applyAlignment="1" applyProtection="1">
      <alignment horizontal="center" vertical="center" wrapText="1"/>
      <protection locked="0"/>
    </xf>
    <xf numFmtId="185" fontId="0" fillId="0" borderId="138" xfId="0" applyNumberFormat="1" applyBorder="1" applyAlignment="1" applyProtection="1">
      <alignment horizontal="center" vertical="center" wrapText="1"/>
      <protection locked="0"/>
    </xf>
    <xf numFmtId="189" fontId="0" fillId="0" borderId="44" xfId="0" applyNumberFormat="1" applyBorder="1" applyAlignment="1" applyProtection="1">
      <alignment horizontal="center" vertical="center" wrapText="1"/>
      <protection locked="0"/>
    </xf>
    <xf numFmtId="189" fontId="0" fillId="0" borderId="138" xfId="0" applyNumberForma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180" fontId="0" fillId="0" borderId="44" xfId="0" applyNumberFormat="1" applyBorder="1" applyAlignment="1" applyProtection="1">
      <alignment horizontal="center" vertical="center" wrapText="1"/>
      <protection locked="0"/>
    </xf>
    <xf numFmtId="180" fontId="0" fillId="0" borderId="8" xfId="0" applyNumberFormat="1" applyBorder="1" applyAlignment="1" applyProtection="1">
      <alignment horizontal="center" vertical="center" wrapText="1"/>
      <protection locked="0"/>
    </xf>
    <xf numFmtId="180" fontId="0" fillId="0" borderId="138" xfId="0" applyNumberFormat="1"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119"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2" borderId="4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38" xfId="0" applyFill="1" applyBorder="1" applyAlignment="1" applyProtection="1">
      <alignment horizontal="center" vertical="center" wrapText="1"/>
      <protection locked="0"/>
    </xf>
    <xf numFmtId="181" fontId="0" fillId="2" borderId="18" xfId="0" applyNumberFormat="1" applyFill="1" applyBorder="1" applyAlignment="1" applyProtection="1">
      <alignment horizontal="center" vertical="center" wrapText="1"/>
      <protection locked="0"/>
    </xf>
    <xf numFmtId="181" fontId="0" fillId="2" borderId="0" xfId="0" applyNumberFormat="1" applyFill="1" applyBorder="1" applyAlignment="1" applyProtection="1">
      <alignment horizontal="center" vertical="center" wrapText="1"/>
      <protection locked="0"/>
    </xf>
    <xf numFmtId="181" fontId="0" fillId="2" borderId="2" xfId="0" applyNumberFormat="1" applyFill="1" applyBorder="1" applyAlignment="1" applyProtection="1">
      <alignment horizontal="center" vertical="center" wrapText="1"/>
      <protection locked="0"/>
    </xf>
    <xf numFmtId="177" fontId="0" fillId="2" borderId="54" xfId="0" applyNumberFormat="1" applyFill="1" applyBorder="1" applyAlignment="1" applyProtection="1">
      <alignment horizontal="center" vertical="center" wrapText="1"/>
      <protection locked="0"/>
    </xf>
    <xf numFmtId="177" fontId="0" fillId="2" borderId="4" xfId="0" applyNumberFormat="1" applyFill="1" applyBorder="1" applyAlignment="1" applyProtection="1">
      <alignment horizontal="center" vertical="center" wrapText="1"/>
      <protection locked="0"/>
    </xf>
    <xf numFmtId="177" fontId="0" fillId="2" borderId="110" xfId="0" applyNumberFormat="1" applyFill="1" applyBorder="1" applyAlignment="1" applyProtection="1">
      <alignment horizontal="center" vertical="center" wrapText="1"/>
      <protection locked="0"/>
    </xf>
    <xf numFmtId="0" fontId="0" fillId="9" borderId="44" xfId="0" applyFill="1" applyBorder="1" applyAlignment="1" applyProtection="1">
      <alignment horizontal="center" vertical="center" wrapText="1"/>
      <protection locked="0"/>
    </xf>
    <xf numFmtId="0" fontId="0" fillId="9" borderId="8" xfId="0" applyFill="1" applyBorder="1" applyAlignment="1" applyProtection="1">
      <alignment horizontal="center" vertical="center" wrapText="1"/>
      <protection locked="0"/>
    </xf>
    <xf numFmtId="0" fontId="0" fillId="9" borderId="138" xfId="0" applyFill="1" applyBorder="1" applyAlignment="1" applyProtection="1">
      <alignment horizontal="center" vertical="center" wrapText="1"/>
      <protection locked="0"/>
    </xf>
    <xf numFmtId="0" fontId="0" fillId="2" borderId="119"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9" xfId="0" applyFill="1" applyBorder="1" applyAlignment="1">
      <alignment horizontal="center" vertical="center" wrapText="1"/>
    </xf>
    <xf numFmtId="178" fontId="0" fillId="2" borderId="44" xfId="0" applyNumberFormat="1" applyFill="1" applyBorder="1" applyAlignment="1" applyProtection="1">
      <alignment horizontal="center" vertical="center" wrapText="1"/>
      <protection locked="0"/>
    </xf>
    <xf numFmtId="178" fontId="0" fillId="2" borderId="8" xfId="0" applyNumberFormat="1" applyFill="1" applyBorder="1" applyAlignment="1" applyProtection="1">
      <alignment horizontal="center" vertical="center" wrapText="1"/>
      <protection locked="0"/>
    </xf>
    <xf numFmtId="178" fontId="0" fillId="2" borderId="138" xfId="0" applyNumberFormat="1" applyFill="1" applyBorder="1" applyAlignment="1" applyProtection="1">
      <alignment horizontal="center" vertical="center" wrapText="1"/>
      <protection locked="0"/>
    </xf>
    <xf numFmtId="183" fontId="0" fillId="2" borderId="18" xfId="0" quotePrefix="1" applyNumberFormat="1" applyFill="1" applyBorder="1" applyAlignment="1" applyProtection="1">
      <alignment horizontal="center" vertical="center" wrapText="1"/>
      <protection locked="0"/>
    </xf>
    <xf numFmtId="183" fontId="0" fillId="2" borderId="0" xfId="0" quotePrefix="1" applyNumberFormat="1" applyFill="1" applyBorder="1" applyAlignment="1" applyProtection="1">
      <alignment horizontal="center" vertical="center" wrapText="1"/>
      <protection locked="0"/>
    </xf>
    <xf numFmtId="183" fontId="0" fillId="2" borderId="2" xfId="0" quotePrefix="1" applyNumberFormat="1" applyFill="1" applyBorder="1" applyAlignment="1" applyProtection="1">
      <alignment horizontal="center" vertical="center" wrapText="1"/>
      <protection locked="0"/>
    </xf>
    <xf numFmtId="185" fontId="0" fillId="2" borderId="18" xfId="0" applyNumberFormat="1" applyFill="1" applyBorder="1" applyAlignment="1" applyProtection="1">
      <alignment horizontal="center" vertical="center" wrapText="1"/>
      <protection locked="0"/>
    </xf>
    <xf numFmtId="185" fontId="0" fillId="2" borderId="0" xfId="0" applyNumberFormat="1" applyFill="1" applyBorder="1" applyAlignment="1" applyProtection="1">
      <alignment horizontal="center" vertical="center" wrapText="1"/>
      <protection locked="0"/>
    </xf>
    <xf numFmtId="185" fontId="0" fillId="2" borderId="2" xfId="0" applyNumberForma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89" fontId="0" fillId="9" borderId="44" xfId="0" applyNumberFormat="1" applyFill="1" applyBorder="1" applyAlignment="1" applyProtection="1">
      <alignment horizontal="center" vertical="center" wrapText="1"/>
      <protection locked="0"/>
    </xf>
    <xf numFmtId="189" fontId="0" fillId="9" borderId="138" xfId="0" applyNumberFormat="1" applyFill="1" applyBorder="1" applyAlignment="1" applyProtection="1">
      <alignment horizontal="center" vertical="center" wrapText="1"/>
      <protection locked="0"/>
    </xf>
    <xf numFmtId="185" fontId="0" fillId="0" borderId="18" xfId="0" applyNumberFormat="1" applyBorder="1" applyAlignment="1" applyProtection="1">
      <alignment horizontal="center" vertical="center" wrapText="1"/>
      <protection locked="0"/>
    </xf>
    <xf numFmtId="185" fontId="0" fillId="0" borderId="0" xfId="0" applyNumberFormat="1" applyBorder="1" applyAlignment="1" applyProtection="1">
      <alignment horizontal="center" vertical="center" wrapText="1"/>
      <protection locked="0"/>
    </xf>
    <xf numFmtId="185" fontId="0" fillId="0" borderId="2" xfId="0" applyNumberFormat="1" applyBorder="1" applyAlignment="1" applyProtection="1">
      <alignment horizontal="center" vertical="center" wrapText="1"/>
      <protection locked="0"/>
    </xf>
    <xf numFmtId="185" fontId="0" fillId="2" borderId="44" xfId="0" applyNumberFormat="1" applyFill="1" applyBorder="1" applyAlignment="1" applyProtection="1">
      <alignment horizontal="center" vertical="center" wrapText="1"/>
      <protection locked="0"/>
    </xf>
    <xf numFmtId="185" fontId="0" fillId="2" borderId="8" xfId="0" applyNumberFormat="1" applyFill="1" applyBorder="1" applyAlignment="1" applyProtection="1">
      <alignment horizontal="center" vertical="center" wrapText="1"/>
      <protection locked="0"/>
    </xf>
    <xf numFmtId="185" fontId="0" fillId="2" borderId="138" xfId="0" applyNumberFormat="1" applyFill="1" applyBorder="1" applyAlignment="1" applyProtection="1">
      <alignment horizontal="center" vertical="center" wrapText="1"/>
      <protection locked="0"/>
    </xf>
    <xf numFmtId="0" fontId="0" fillId="0" borderId="209" xfId="0" applyBorder="1" applyAlignment="1">
      <alignment horizontal="center" vertical="center" wrapText="1"/>
    </xf>
    <xf numFmtId="0" fontId="0" fillId="0" borderId="64" xfId="0" applyBorder="1" applyAlignment="1">
      <alignment horizontal="center" vertical="center" wrapText="1"/>
    </xf>
    <xf numFmtId="189" fontId="0" fillId="2" borderId="44" xfId="0" applyNumberFormat="1" applyFill="1" applyBorder="1" applyAlignment="1" applyProtection="1">
      <alignment horizontal="center" vertical="center" wrapText="1"/>
      <protection locked="0"/>
    </xf>
    <xf numFmtId="189" fontId="0" fillId="2" borderId="8" xfId="0" applyNumberFormat="1" applyFill="1" applyBorder="1" applyAlignment="1" applyProtection="1">
      <alignment horizontal="center" vertical="center" wrapText="1"/>
      <protection locked="0"/>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2" borderId="9" xfId="0" applyFill="1" applyBorder="1" applyAlignment="1">
      <alignment horizontal="center" vertical="center" wrapText="1"/>
    </xf>
    <xf numFmtId="0" fontId="0" fillId="2" borderId="2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1" xfId="0" applyFill="1" applyBorder="1" applyAlignment="1">
      <alignment horizontal="center" vertical="center" wrapText="1"/>
    </xf>
    <xf numFmtId="0" fontId="3" fillId="7" borderId="207" xfId="0" applyFont="1" applyFill="1" applyBorder="1" applyAlignment="1">
      <alignment horizontal="center" vertical="center" shrinkToFit="1"/>
    </xf>
    <xf numFmtId="0" fontId="3" fillId="7" borderId="211" xfId="0" applyFont="1" applyFill="1" applyBorder="1" applyAlignment="1">
      <alignment horizontal="center" vertical="center" shrinkToFit="1"/>
    </xf>
    <xf numFmtId="0" fontId="3" fillId="7" borderId="208" xfId="0" applyFont="1" applyFill="1" applyBorder="1" applyAlignment="1">
      <alignment horizontal="center" vertical="center" shrinkToFit="1"/>
    </xf>
    <xf numFmtId="0" fontId="0" fillId="0" borderId="65" xfId="0" applyBorder="1" applyAlignment="1">
      <alignment horizontal="center" vertical="center" wrapText="1"/>
    </xf>
    <xf numFmtId="0" fontId="3" fillId="7" borderId="207" xfId="0" applyFont="1" applyFill="1" applyBorder="1" applyAlignment="1">
      <alignment horizontal="center" vertical="center" wrapText="1"/>
    </xf>
    <xf numFmtId="0" fontId="3" fillId="7" borderId="208" xfId="0" applyFont="1" applyFill="1" applyBorder="1" applyAlignment="1">
      <alignment horizontal="center" vertical="center" wrapText="1"/>
    </xf>
    <xf numFmtId="0" fontId="0" fillId="0" borderId="119"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09"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48" xfId="0" applyFill="1" applyBorder="1" applyAlignment="1" applyProtection="1">
      <alignment horizontal="left" vertical="center" wrapText="1"/>
      <protection locked="0"/>
    </xf>
    <xf numFmtId="0" fontId="0" fillId="0" borderId="147" xfId="0" applyFill="1" applyBorder="1" applyAlignment="1" applyProtection="1">
      <alignment horizontal="left" vertical="center" wrapText="1"/>
      <protection locked="0"/>
    </xf>
    <xf numFmtId="0" fontId="13" fillId="0" borderId="19" xfId="0" applyFont="1" applyBorder="1" applyAlignment="1">
      <alignment horizontal="center" vertical="center" wrapText="1"/>
    </xf>
    <xf numFmtId="0" fontId="13" fillId="0" borderId="286" xfId="0" applyFont="1" applyBorder="1" applyAlignment="1">
      <alignment horizontal="center" vertical="center" wrapText="1"/>
    </xf>
    <xf numFmtId="0" fontId="0" fillId="0" borderId="148" xfId="0"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0" fontId="10" fillId="0" borderId="0" xfId="0" applyFont="1" applyAlignment="1">
      <alignment horizontal="left" vertical="center" wrapText="1"/>
    </xf>
    <xf numFmtId="0" fontId="10" fillId="0" borderId="210" xfId="0" applyFont="1" applyBorder="1" applyAlignment="1">
      <alignment horizontal="left" vertical="center" wrapText="1"/>
    </xf>
    <xf numFmtId="183" fontId="0" fillId="0" borderId="18" xfId="0" quotePrefix="1" applyNumberFormat="1" applyBorder="1" applyAlignment="1" applyProtection="1">
      <alignment horizontal="center" vertical="center" wrapText="1"/>
      <protection locked="0"/>
    </xf>
    <xf numFmtId="183" fontId="0" fillId="0" borderId="0" xfId="0" quotePrefix="1" applyNumberFormat="1" applyBorder="1" applyAlignment="1" applyProtection="1">
      <alignment horizontal="center" vertical="center" wrapText="1"/>
      <protection locked="0"/>
    </xf>
    <xf numFmtId="183" fontId="0" fillId="0" borderId="2" xfId="0" quotePrefix="1" applyNumberForma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69" xfId="0" applyBorder="1" applyAlignment="1">
      <alignment horizontal="left" vertical="center" wrapText="1"/>
    </xf>
    <xf numFmtId="0" fontId="0" fillId="0" borderId="214" xfId="0" applyFill="1" applyBorder="1" applyAlignment="1" applyProtection="1">
      <alignment horizontal="left" vertical="center" wrapText="1" shrinkToFit="1"/>
      <protection locked="0"/>
    </xf>
    <xf numFmtId="0" fontId="0" fillId="0" borderId="215" xfId="0" applyFill="1" applyBorder="1" applyAlignment="1" applyProtection="1">
      <alignment horizontal="left" vertical="center" wrapText="1" shrinkToFit="1"/>
      <protection locked="0"/>
    </xf>
    <xf numFmtId="0" fontId="0" fillId="0" borderId="215" xfId="0" applyFill="1" applyBorder="1" applyAlignment="1" applyProtection="1">
      <alignment horizontal="left" vertical="center" wrapText="1"/>
      <protection locked="0"/>
    </xf>
    <xf numFmtId="0" fontId="0" fillId="0" borderId="215" xfId="0" applyFill="1" applyBorder="1" applyAlignment="1" applyProtection="1">
      <alignment vertical="center"/>
      <protection locked="0"/>
    </xf>
    <xf numFmtId="0" fontId="0" fillId="0" borderId="216" xfId="0" applyFill="1" applyBorder="1" applyAlignment="1" applyProtection="1">
      <alignment vertical="center"/>
      <protection locked="0"/>
    </xf>
    <xf numFmtId="0" fontId="13" fillId="0" borderId="57" xfId="0" applyFont="1" applyFill="1" applyBorder="1" applyAlignment="1">
      <alignment horizontal="center" vertical="center" wrapText="1" shrinkToFit="1"/>
    </xf>
    <xf numFmtId="0" fontId="13" fillId="0" borderId="217" xfId="0" applyFont="1" applyFill="1" applyBorder="1" applyAlignment="1">
      <alignment horizontal="center" vertical="center" shrinkToFit="1"/>
    </xf>
    <xf numFmtId="0" fontId="0" fillId="0" borderId="206"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18" xfId="0" applyFill="1" applyBorder="1" applyAlignment="1" applyProtection="1">
      <alignment horizontal="left" vertical="center" wrapText="1"/>
      <protection locked="0"/>
    </xf>
    <xf numFmtId="0" fontId="8" fillId="0" borderId="177" xfId="0" applyFont="1" applyBorder="1" applyAlignment="1">
      <alignment horizontal="left" vertical="center" wrapText="1"/>
    </xf>
    <xf numFmtId="0" fontId="8" fillId="0" borderId="29" xfId="0" applyFont="1" applyBorder="1" applyAlignment="1">
      <alignment horizontal="left" vertical="center" wrapText="1"/>
    </xf>
    <xf numFmtId="0" fontId="8" fillId="0" borderId="45" xfId="0" applyFont="1" applyBorder="1" applyAlignment="1">
      <alignment horizontal="left" vertical="center" wrapText="1"/>
    </xf>
    <xf numFmtId="0" fontId="0" fillId="0" borderId="211" xfId="0" applyBorder="1" applyAlignment="1">
      <alignment horizontal="left" vertical="center" wrapText="1"/>
    </xf>
    <xf numFmtId="0" fontId="0" fillId="0" borderId="208" xfId="0" applyBorder="1" applyAlignment="1">
      <alignment horizontal="left" vertical="center" wrapText="1"/>
    </xf>
    <xf numFmtId="0" fontId="0" fillId="0" borderId="219" xfId="0" applyBorder="1" applyAlignment="1">
      <alignment horizontal="center" vertical="center" wrapText="1"/>
    </xf>
    <xf numFmtId="3" fontId="0" fillId="0" borderId="0"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194" fontId="0" fillId="0" borderId="219" xfId="0" applyNumberFormat="1" applyBorder="1" applyAlignment="1">
      <alignment horizontal="center" vertical="center" wrapText="1"/>
    </xf>
    <xf numFmtId="194" fontId="0" fillId="0" borderId="240" xfId="0" applyNumberFormat="1" applyBorder="1" applyAlignment="1">
      <alignment horizontal="center" vertical="center" wrapText="1"/>
    </xf>
    <xf numFmtId="0" fontId="0" fillId="0" borderId="53" xfId="0" applyBorder="1" applyAlignment="1">
      <alignment horizontal="center" vertical="center" wrapText="1"/>
    </xf>
    <xf numFmtId="0" fontId="0" fillId="0" borderId="236" xfId="0" applyBorder="1" applyAlignment="1">
      <alignment horizontal="center" vertical="center" wrapText="1"/>
    </xf>
    <xf numFmtId="0" fontId="0" fillId="0" borderId="234" xfId="0" applyBorder="1" applyAlignment="1">
      <alignment horizontal="center" vertical="center" wrapText="1"/>
    </xf>
    <xf numFmtId="0" fontId="0" fillId="0" borderId="95" xfId="0" applyBorder="1" applyAlignment="1">
      <alignment horizontal="center" vertical="center" wrapText="1"/>
    </xf>
    <xf numFmtId="0" fontId="0" fillId="0" borderId="239" xfId="0" applyBorder="1" applyAlignment="1">
      <alignment horizontal="center" vertical="center" wrapText="1"/>
    </xf>
    <xf numFmtId="0" fontId="0" fillId="0" borderId="0" xfId="0" applyFont="1" applyBorder="1" applyAlignment="1">
      <alignment horizontal="center" vertical="center" wrapText="1" shrinkToFit="1"/>
    </xf>
    <xf numFmtId="0" fontId="1" fillId="0" borderId="40" xfId="0" applyFont="1" applyBorder="1" applyAlignment="1">
      <alignment horizontal="center" vertical="center" shrinkToFit="1"/>
    </xf>
    <xf numFmtId="49" fontId="0" fillId="0" borderId="73" xfId="0" applyNumberFormat="1" applyBorder="1" applyAlignment="1">
      <alignment horizontal="center" vertical="center" wrapText="1"/>
    </xf>
    <xf numFmtId="49" fontId="0" fillId="0" borderId="36" xfId="0" applyNumberFormat="1" applyBorder="1" applyAlignment="1">
      <alignment horizontal="center" vertical="center" wrapText="1"/>
    </xf>
    <xf numFmtId="49" fontId="0" fillId="0" borderId="74" xfId="0" applyNumberFormat="1" applyBorder="1" applyAlignment="1">
      <alignment horizontal="center" vertical="center" wrapText="1"/>
    </xf>
    <xf numFmtId="0" fontId="13" fillId="0" borderId="73" xfId="0" applyFont="1" applyBorder="1" applyAlignment="1">
      <alignment horizontal="center" vertical="center" wrapText="1"/>
    </xf>
    <xf numFmtId="0" fontId="13" fillId="0" borderId="43" xfId="0" applyFont="1" applyBorder="1" applyAlignment="1">
      <alignment horizontal="center" vertical="center" wrapText="1"/>
    </xf>
    <xf numFmtId="0" fontId="0" fillId="0" borderId="57" xfId="0" applyBorder="1" applyAlignment="1">
      <alignment horizontal="center" vertical="center"/>
    </xf>
    <xf numFmtId="0" fontId="0" fillId="0" borderId="217" xfId="0" applyBorder="1" applyAlignment="1">
      <alignment horizontal="center" vertical="center"/>
    </xf>
    <xf numFmtId="0" fontId="8" fillId="0" borderId="212" xfId="0" applyFont="1" applyFill="1" applyBorder="1" applyAlignment="1">
      <alignment horizontal="center" vertical="center" wrapText="1"/>
    </xf>
    <xf numFmtId="0" fontId="8" fillId="0" borderId="213" xfId="0" applyFont="1" applyFill="1" applyBorder="1" applyAlignment="1">
      <alignment horizontal="center" vertical="center"/>
    </xf>
    <xf numFmtId="0" fontId="0" fillId="0" borderId="56" xfId="0" applyBorder="1" applyAlignment="1">
      <alignment horizontal="center" vertical="center"/>
    </xf>
    <xf numFmtId="0" fontId="0" fillId="0" borderId="81" xfId="0" applyBorder="1" applyAlignment="1">
      <alignment horizontal="center" vertical="center"/>
    </xf>
    <xf numFmtId="0" fontId="0" fillId="0" borderId="5" xfId="0" applyBorder="1" applyAlignment="1">
      <alignment vertical="center" wrapText="1"/>
    </xf>
    <xf numFmtId="0" fontId="0" fillId="0" borderId="8" xfId="0" applyBorder="1" applyAlignment="1">
      <alignment vertical="center" wrapText="1"/>
    </xf>
    <xf numFmtId="177" fontId="0" fillId="0" borderId="206" xfId="0" applyNumberFormat="1" applyBorder="1" applyAlignment="1">
      <alignment horizontal="left" vertical="center" wrapText="1"/>
    </xf>
    <xf numFmtId="177" fontId="0" fillId="0" borderId="25" xfId="0" applyNumberFormat="1" applyBorder="1" applyAlignment="1">
      <alignment horizontal="left" vertical="center" wrapText="1"/>
    </xf>
    <xf numFmtId="177" fontId="0" fillId="0" borderId="27" xfId="0" applyNumberFormat="1" applyBorder="1" applyAlignment="1">
      <alignment horizontal="left" vertical="center" wrapText="1"/>
    </xf>
    <xf numFmtId="0" fontId="0" fillId="0" borderId="220" xfId="0" applyBorder="1" applyAlignment="1">
      <alignment horizontal="left" vertical="center" wrapText="1"/>
    </xf>
    <xf numFmtId="0" fontId="0" fillId="0" borderId="221" xfId="0" applyBorder="1" applyAlignment="1">
      <alignment horizontal="left" vertical="center" wrapText="1"/>
    </xf>
    <xf numFmtId="0" fontId="0" fillId="0" borderId="222" xfId="0" applyBorder="1" applyAlignment="1">
      <alignment horizontal="left" vertical="center" wrapText="1"/>
    </xf>
    <xf numFmtId="0" fontId="0" fillId="0" borderId="58" xfId="0" applyBorder="1" applyAlignment="1">
      <alignment horizontal="center" vertical="center" shrinkToFit="1"/>
    </xf>
    <xf numFmtId="0" fontId="0" fillId="0" borderId="223" xfId="0" applyBorder="1" applyAlignment="1">
      <alignment horizontal="center" vertical="center" shrinkToFit="1"/>
    </xf>
    <xf numFmtId="0" fontId="0" fillId="0" borderId="224" xfId="0" applyFill="1" applyBorder="1" applyAlignment="1">
      <alignment vertical="center" wrapText="1"/>
    </xf>
    <xf numFmtId="0" fontId="0" fillId="0" borderId="225" xfId="0" applyFill="1" applyBorder="1" applyAlignment="1">
      <alignment vertical="center" wrapText="1"/>
    </xf>
    <xf numFmtId="0" fontId="0" fillId="0" borderId="226" xfId="0" applyFill="1" applyBorder="1" applyAlignment="1">
      <alignment vertical="center" wrapText="1"/>
    </xf>
    <xf numFmtId="0" fontId="0" fillId="0" borderId="227" xfId="0" applyFill="1" applyBorder="1" applyAlignment="1">
      <alignment horizontal="center" vertical="center" shrinkToFit="1"/>
    </xf>
    <xf numFmtId="0" fontId="0" fillId="0" borderId="228" xfId="0" applyFill="1" applyBorder="1" applyAlignment="1">
      <alignment horizontal="center" vertical="center" shrinkToFit="1"/>
    </xf>
    <xf numFmtId="0" fontId="0" fillId="0" borderId="229" xfId="0" applyFill="1" applyBorder="1" applyAlignment="1" applyProtection="1">
      <alignment horizontal="left" vertical="center" wrapText="1"/>
      <protection locked="0"/>
    </xf>
    <xf numFmtId="0" fontId="0" fillId="0" borderId="230" xfId="0" applyFill="1" applyBorder="1" applyAlignment="1" applyProtection="1">
      <alignment horizontal="left" vertical="center" wrapText="1"/>
      <protection locked="0"/>
    </xf>
    <xf numFmtId="0" fontId="0" fillId="0" borderId="231" xfId="0" applyFill="1" applyBorder="1" applyAlignment="1" applyProtection="1">
      <alignment horizontal="left" vertical="center" wrapText="1"/>
      <protection locked="0"/>
    </xf>
    <xf numFmtId="49" fontId="0" fillId="0" borderId="233" xfId="0" applyNumberFormat="1" applyBorder="1" applyAlignment="1">
      <alignment horizontal="center" vertical="center" wrapText="1"/>
    </xf>
    <xf numFmtId="49" fontId="0" fillId="0" borderId="87" xfId="0" applyNumberFormat="1" applyBorder="1" applyAlignment="1">
      <alignment horizontal="center" vertical="center" wrapText="1"/>
    </xf>
    <xf numFmtId="0" fontId="0" fillId="0" borderId="235" xfId="0" applyBorder="1" applyAlignment="1">
      <alignment horizontal="center" vertical="center" wrapText="1"/>
    </xf>
    <xf numFmtId="0" fontId="0" fillId="0" borderId="211" xfId="0" applyBorder="1" applyAlignment="1">
      <alignment horizontal="center" vertical="center" wrapText="1"/>
    </xf>
    <xf numFmtId="0" fontId="13" fillId="0" borderId="237" xfId="0" applyFont="1" applyBorder="1" applyAlignment="1">
      <alignment horizontal="center" vertical="center" wrapText="1"/>
    </xf>
    <xf numFmtId="0" fontId="13" fillId="0" borderId="238" xfId="0" applyFont="1" applyBorder="1" applyAlignment="1">
      <alignment horizontal="center" vertical="center" wrapText="1"/>
    </xf>
    <xf numFmtId="0" fontId="0" fillId="0" borderId="137" xfId="0" applyBorder="1" applyAlignment="1">
      <alignment horizontal="center" vertical="center" wrapText="1"/>
    </xf>
    <xf numFmtId="0" fontId="0" fillId="0" borderId="3" xfId="0" applyBorder="1" applyAlignment="1">
      <alignment horizontal="center" vertical="center" wrapText="1"/>
    </xf>
    <xf numFmtId="0" fontId="0" fillId="0" borderId="207" xfId="0" applyBorder="1" applyAlignment="1">
      <alignment horizontal="center" vertical="center" wrapText="1"/>
    </xf>
    <xf numFmtId="0" fontId="13" fillId="0" borderId="56"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0" xfId="0" applyFont="1" applyAlignment="1">
      <alignment horizontal="center" vertical="center"/>
    </xf>
    <xf numFmtId="0" fontId="0" fillId="0" borderId="41" xfId="0" applyBorder="1" applyAlignment="1">
      <alignment horizontal="left" vertical="center" wrapText="1"/>
    </xf>
    <xf numFmtId="0" fontId="0" fillId="0" borderId="89" xfId="0" applyBorder="1" applyAlignment="1">
      <alignment horizontal="left" vertical="center" wrapText="1"/>
    </xf>
    <xf numFmtId="0" fontId="0" fillId="0" borderId="70" xfId="0" applyBorder="1" applyAlignment="1">
      <alignment horizontal="left" vertical="center" wrapText="1"/>
    </xf>
    <xf numFmtId="0" fontId="0" fillId="0" borderId="55" xfId="0" applyBorder="1" applyAlignment="1">
      <alignment horizontal="left" vertical="center" wrapText="1"/>
    </xf>
    <xf numFmtId="0" fontId="0" fillId="0" borderId="43" xfId="0" applyBorder="1" applyAlignment="1">
      <alignment horizontal="left" vertical="center" wrapText="1"/>
    </xf>
    <xf numFmtId="0" fontId="0" fillId="0" borderId="36" xfId="0" applyBorder="1" applyAlignment="1">
      <alignment horizontal="left" vertical="center" wrapText="1"/>
    </xf>
    <xf numFmtId="193" fontId="0" fillId="0" borderId="38" xfId="0" applyNumberFormat="1" applyBorder="1" applyAlignment="1">
      <alignment horizontal="left" vertical="center" wrapText="1"/>
    </xf>
    <xf numFmtId="193" fontId="0" fillId="0" borderId="11" xfId="0" applyNumberFormat="1" applyBorder="1" applyAlignment="1">
      <alignment horizontal="left" vertical="center" wrapText="1"/>
    </xf>
    <xf numFmtId="193" fontId="0" fillId="0" borderId="28" xfId="0" applyNumberFormat="1" applyBorder="1" applyAlignment="1">
      <alignment horizontal="left" vertical="center" wrapText="1"/>
    </xf>
    <xf numFmtId="0" fontId="0" fillId="0" borderId="232" xfId="0" applyBorder="1" applyAlignment="1">
      <alignment horizontal="left" vertical="center" wrapText="1"/>
    </xf>
    <xf numFmtId="0" fontId="0" fillId="0" borderId="4" xfId="0" applyBorder="1" applyAlignment="1">
      <alignment horizontal="left" vertical="center" wrapText="1"/>
    </xf>
    <xf numFmtId="0" fontId="0" fillId="0" borderId="40" xfId="0" applyBorder="1" applyAlignment="1">
      <alignment horizontal="left" vertical="center" wrapText="1"/>
    </xf>
    <xf numFmtId="0" fontId="0" fillId="7" borderId="148" xfId="0" applyFill="1" applyBorder="1" applyAlignment="1">
      <alignment horizontal="center" vertical="center" shrinkToFit="1"/>
    </xf>
    <xf numFmtId="0" fontId="0" fillId="7" borderId="146" xfId="0" applyFill="1" applyBorder="1" applyAlignment="1">
      <alignment horizontal="center" vertical="center" shrinkToFit="1"/>
    </xf>
    <xf numFmtId="0" fontId="0" fillId="7" borderId="147" xfId="0" applyFill="1" applyBorder="1" applyAlignment="1">
      <alignment horizontal="center" vertical="center" shrinkToFit="1"/>
    </xf>
    <xf numFmtId="177" fontId="0" fillId="0" borderId="53" xfId="0" applyNumberFormat="1" applyBorder="1" applyAlignment="1">
      <alignment horizontal="left" vertical="center" wrapText="1"/>
    </xf>
    <xf numFmtId="177" fontId="0" fillId="0" borderId="29" xfId="0" applyNumberFormat="1" applyBorder="1" applyAlignment="1">
      <alignment horizontal="left" vertical="center" wrapText="1"/>
    </xf>
    <xf numFmtId="177" fontId="0" fillId="0" borderId="45" xfId="0" applyNumberFormat="1" applyBorder="1" applyAlignment="1">
      <alignment horizontal="left" vertical="center" wrapText="1"/>
    </xf>
    <xf numFmtId="0" fontId="0" fillId="0" borderId="82"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26" xfId="0" applyBorder="1" applyAlignment="1">
      <alignment horizontal="left" vertical="center" wrapText="1"/>
    </xf>
    <xf numFmtId="0" fontId="0" fillId="0" borderId="26" xfId="0" applyBorder="1" applyAlignment="1">
      <alignment vertical="center"/>
    </xf>
    <xf numFmtId="0" fontId="0" fillId="0" borderId="42" xfId="0" applyBorder="1" applyAlignment="1">
      <alignment vertical="center"/>
    </xf>
    <xf numFmtId="0" fontId="0" fillId="0" borderId="73" xfId="0" applyBorder="1" applyAlignment="1">
      <alignment horizontal="center" vertical="center" wrapText="1"/>
    </xf>
    <xf numFmtId="0" fontId="0" fillId="0" borderId="137"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11" fillId="0" borderId="0" xfId="0" applyFont="1" applyBorder="1" applyAlignment="1">
      <alignment horizontal="center" vertical="center" wrapText="1"/>
    </xf>
    <xf numFmtId="0" fontId="0" fillId="0" borderId="58" xfId="0" applyFill="1" applyBorder="1" applyAlignment="1">
      <alignment horizontal="center" vertical="center" wrapText="1"/>
    </xf>
    <xf numFmtId="0" fontId="0" fillId="0" borderId="223" xfId="0" applyFill="1" applyBorder="1" applyAlignment="1">
      <alignment horizontal="center" vertical="center" wrapText="1"/>
    </xf>
    <xf numFmtId="0" fontId="0" fillId="0" borderId="137" xfId="0" applyFill="1" applyBorder="1" applyAlignment="1">
      <alignment horizontal="center" vertical="center" wrapText="1"/>
    </xf>
    <xf numFmtId="0" fontId="0" fillId="0" borderId="87" xfId="0" applyFill="1" applyBorder="1" applyAlignment="1">
      <alignment horizontal="center" vertical="center" wrapText="1"/>
    </xf>
    <xf numFmtId="0" fontId="8" fillId="0" borderId="206" xfId="0" applyFont="1" applyFill="1" applyBorder="1" applyAlignment="1">
      <alignment horizontal="center" vertical="center" wrapText="1"/>
    </xf>
    <xf numFmtId="0" fontId="8" fillId="0" borderId="217"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81" xfId="0" applyFont="1" applyFill="1" applyBorder="1" applyAlignment="1">
      <alignment vertical="center" wrapText="1"/>
    </xf>
    <xf numFmtId="0" fontId="11" fillId="0" borderId="206"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8" fillId="0" borderId="177" xfId="0" applyFont="1" applyFill="1" applyBorder="1" applyAlignment="1">
      <alignment horizontal="center" vertical="center" wrapText="1"/>
    </xf>
    <xf numFmtId="0" fontId="8" fillId="0" borderId="236" xfId="0" applyFont="1" applyFill="1" applyBorder="1" applyAlignment="1">
      <alignment horizontal="center" vertical="center" wrapText="1"/>
    </xf>
    <xf numFmtId="0" fontId="11" fillId="0" borderId="177"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0" fillId="0" borderId="185"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74" xfId="0" applyBorder="1" applyAlignment="1">
      <alignment horizontal="left" vertical="center" wrapText="1"/>
    </xf>
    <xf numFmtId="0" fontId="0" fillId="0" borderId="81" xfId="0" applyBorder="1" applyAlignment="1">
      <alignment horizontal="left" vertical="center" wrapText="1"/>
    </xf>
    <xf numFmtId="0" fontId="8" fillId="0" borderId="26" xfId="0" applyFont="1" applyBorder="1" applyAlignment="1">
      <alignment horizontal="left" vertical="center" wrapText="1"/>
    </xf>
    <xf numFmtId="0" fontId="8" fillId="0" borderId="42" xfId="0" applyFont="1" applyBorder="1" applyAlignment="1">
      <alignment horizontal="left" vertical="center" wrapText="1"/>
    </xf>
    <xf numFmtId="0" fontId="0" fillId="0" borderId="73" xfId="0" applyBorder="1" applyAlignment="1">
      <alignment vertical="center" wrapText="1"/>
    </xf>
    <xf numFmtId="0" fontId="0" fillId="0" borderId="43" xfId="0" applyBorder="1" applyAlignment="1">
      <alignment vertical="center" wrapText="1"/>
    </xf>
    <xf numFmtId="0" fontId="0" fillId="0" borderId="74" xfId="0" applyBorder="1" applyAlignment="1">
      <alignment horizontal="center" vertical="center" wrapText="1"/>
    </xf>
    <xf numFmtId="0" fontId="8" fillId="0" borderId="82" xfId="0" applyFont="1" applyBorder="1" applyAlignment="1">
      <alignment horizontal="right" vertical="center" wrapText="1"/>
    </xf>
    <xf numFmtId="0" fontId="8" fillId="0" borderId="26" xfId="0" applyFont="1" applyBorder="1" applyAlignment="1">
      <alignment horizontal="right" vertical="center" wrapText="1"/>
    </xf>
    <xf numFmtId="0" fontId="0" fillId="0" borderId="82" xfId="0" applyBorder="1" applyAlignment="1">
      <alignment vertical="center" wrapText="1"/>
    </xf>
    <xf numFmtId="0" fontId="0" fillId="0" borderId="26" xfId="0" applyBorder="1" applyAlignment="1">
      <alignment vertical="center" wrapText="1"/>
    </xf>
    <xf numFmtId="0" fontId="13" fillId="0" borderId="82" xfId="0" applyFont="1" applyBorder="1" applyAlignment="1">
      <alignment horizontal="center" vertical="center" wrapText="1"/>
    </xf>
    <xf numFmtId="0" fontId="0" fillId="0" borderId="59" xfId="0" applyFill="1" applyBorder="1" applyAlignment="1">
      <alignment horizontal="center" vertical="center" wrapText="1"/>
    </xf>
    <xf numFmtId="0" fontId="0" fillId="0" borderId="282" xfId="0" applyFill="1" applyBorder="1" applyAlignment="1">
      <alignment horizontal="center" vertical="center" wrapText="1"/>
    </xf>
    <xf numFmtId="0" fontId="0" fillId="0" borderId="185" xfId="0" applyFill="1" applyBorder="1" applyAlignment="1">
      <alignment horizontal="center" vertical="center"/>
    </xf>
    <xf numFmtId="0" fontId="0" fillId="0" borderId="282" xfId="0" applyFill="1" applyBorder="1" applyAlignment="1">
      <alignment horizontal="center" vertical="center"/>
    </xf>
    <xf numFmtId="0" fontId="0" fillId="0" borderId="282" xfId="0" applyBorder="1" applyAlignment="1">
      <alignment horizontal="center" vertical="center"/>
    </xf>
    <xf numFmtId="0" fontId="0" fillId="0" borderId="55" xfId="0" applyBorder="1" applyAlignment="1">
      <alignment vertical="center" wrapText="1"/>
    </xf>
    <xf numFmtId="0" fontId="15" fillId="0" borderId="0" xfId="0" applyFont="1" applyAlignment="1">
      <alignment vertical="center" shrinkToFit="1"/>
    </xf>
    <xf numFmtId="0" fontId="13" fillId="0" borderId="0" xfId="0" applyFont="1" applyAlignment="1">
      <alignment vertical="center"/>
    </xf>
    <xf numFmtId="0" fontId="13" fillId="0" borderId="148" xfId="0" applyFont="1" applyBorder="1" applyAlignment="1">
      <alignment horizontal="left" vertical="center" wrapText="1"/>
    </xf>
    <xf numFmtId="0" fontId="13" fillId="0" borderId="146" xfId="0" applyFont="1" applyBorder="1" applyAlignment="1">
      <alignment horizontal="left" vertical="center" wrapText="1"/>
    </xf>
    <xf numFmtId="0" fontId="13" fillId="0" borderId="147" xfId="0" applyFont="1" applyBorder="1" applyAlignment="1">
      <alignment horizontal="left" vertical="center" wrapText="1"/>
    </xf>
    <xf numFmtId="0" fontId="0" fillId="0" borderId="241" xfId="0" applyBorder="1" applyAlignment="1">
      <alignment horizontal="center" vertical="center" wrapText="1"/>
    </xf>
    <xf numFmtId="0" fontId="0" fillId="0" borderId="242" xfId="0" applyBorder="1" applyAlignment="1">
      <alignment horizontal="center" vertical="center" wrapText="1"/>
    </xf>
    <xf numFmtId="0" fontId="1" fillId="0" borderId="110"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66" xfId="0" applyBorder="1" applyAlignment="1">
      <alignment horizontal="center" vertical="center"/>
    </xf>
    <xf numFmtId="0" fontId="0" fillId="0" borderId="6" xfId="0" applyBorder="1" applyAlignment="1">
      <alignment vertical="center"/>
    </xf>
    <xf numFmtId="0" fontId="0" fillId="0" borderId="26" xfId="0" applyBorder="1" applyAlignment="1">
      <alignment horizontal="center" vertical="center"/>
    </xf>
    <xf numFmtId="185" fontId="0" fillId="0" borderId="25" xfId="0" applyNumberFormat="1" applyBorder="1" applyAlignment="1">
      <alignment horizontal="center" vertical="center" shrinkToFit="1"/>
    </xf>
    <xf numFmtId="0" fontId="0" fillId="0" borderId="29" xfId="0" applyBorder="1" applyAlignment="1">
      <alignment horizontal="center" vertical="center" wrapText="1"/>
    </xf>
    <xf numFmtId="185" fontId="0" fillId="0" borderId="206" xfId="0" applyNumberFormat="1" applyBorder="1" applyAlignment="1">
      <alignment horizontal="center" vertical="center" shrinkToFit="1"/>
    </xf>
    <xf numFmtId="185" fontId="0" fillId="0" borderId="217" xfId="0" applyNumberFormat="1" applyBorder="1" applyAlignment="1">
      <alignment horizontal="center" vertical="center" shrinkToFit="1"/>
    </xf>
    <xf numFmtId="0" fontId="0" fillId="0" borderId="55" xfId="0" applyBorder="1" applyAlignment="1">
      <alignment horizontal="right" vertical="center"/>
    </xf>
    <xf numFmtId="0" fontId="0" fillId="0" borderId="43" xfId="0" applyBorder="1" applyAlignment="1">
      <alignment horizontal="right" vertical="center"/>
    </xf>
    <xf numFmtId="0" fontId="0" fillId="0" borderId="177" xfId="0" applyBorder="1" applyAlignment="1">
      <alignment horizontal="center" vertical="center" wrapText="1"/>
    </xf>
    <xf numFmtId="0" fontId="1" fillId="0" borderId="185" xfId="0" applyFont="1" applyBorder="1" applyAlignment="1">
      <alignment horizontal="center" vertical="center"/>
    </xf>
    <xf numFmtId="0" fontId="1" fillId="0" borderId="62" xfId="0" applyFont="1" applyBorder="1" applyAlignment="1">
      <alignment horizontal="center" vertical="center"/>
    </xf>
    <xf numFmtId="0" fontId="8" fillId="0" borderId="26" xfId="0" applyFont="1" applyFill="1" applyBorder="1" applyAlignment="1">
      <alignment horizontal="left" vertical="center"/>
    </xf>
    <xf numFmtId="0" fontId="8" fillId="0" borderId="42"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horizontal="left" vertical="center"/>
    </xf>
    <xf numFmtId="0" fontId="8" fillId="0" borderId="29" xfId="0" applyFont="1" applyFill="1" applyBorder="1" applyAlignment="1">
      <alignment horizontal="left" vertical="center"/>
    </xf>
    <xf numFmtId="0" fontId="8" fillId="0" borderId="45" xfId="0" applyFont="1" applyFill="1" applyBorder="1" applyAlignment="1">
      <alignment horizontal="left" vertical="center"/>
    </xf>
    <xf numFmtId="0" fontId="0" fillId="0" borderId="82" xfId="0" applyBorder="1" applyAlignment="1">
      <alignment horizontal="center" vertical="center"/>
    </xf>
    <xf numFmtId="0" fontId="0" fillId="0" borderId="0" xfId="0" applyAlignment="1">
      <alignment horizontal="left" vertical="center" wrapText="1"/>
    </xf>
    <xf numFmtId="0" fontId="0" fillId="0" borderId="73" xfId="0" applyBorder="1" applyAlignment="1">
      <alignment horizontal="center" vertical="center"/>
    </xf>
    <xf numFmtId="0" fontId="0" fillId="0" borderId="43" xfId="0" applyBorder="1" applyAlignment="1">
      <alignment horizontal="center" vertical="center"/>
    </xf>
    <xf numFmtId="0" fontId="0" fillId="0" borderId="74" xfId="0" applyBorder="1" applyAlignment="1">
      <alignment horizontal="center" vertical="center"/>
    </xf>
    <xf numFmtId="0" fontId="0" fillId="0" borderId="55" xfId="0" applyBorder="1" applyAlignment="1">
      <alignment horizontal="left" vertical="center"/>
    </xf>
    <xf numFmtId="0" fontId="0" fillId="0" borderId="43" xfId="0" applyBorder="1" applyAlignment="1">
      <alignment horizontal="left" vertical="center"/>
    </xf>
    <xf numFmtId="0" fontId="0" fillId="0" borderId="36" xfId="0" applyBorder="1" applyAlignment="1">
      <alignment horizontal="left" vertical="center"/>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0" fillId="2" borderId="177" xfId="0" applyFill="1" applyBorder="1" applyAlignment="1">
      <alignment horizontal="center" vertical="center"/>
    </xf>
    <xf numFmtId="0" fontId="0" fillId="2" borderId="236"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0" fillId="2" borderId="6" xfId="0" applyFill="1" applyBorder="1" applyAlignment="1">
      <alignment vertical="center" wrapText="1"/>
    </xf>
    <xf numFmtId="0" fontId="0" fillId="2" borderId="6" xfId="0" applyFill="1" applyBorder="1" applyAlignment="1">
      <alignment vertical="center"/>
    </xf>
    <xf numFmtId="0" fontId="0" fillId="2" borderId="82" xfId="0" applyFill="1" applyBorder="1" applyAlignment="1">
      <alignment horizontal="right" vertical="center"/>
    </xf>
    <xf numFmtId="0" fontId="0" fillId="2" borderId="26" xfId="0" applyFill="1" applyBorder="1" applyAlignment="1">
      <alignment horizontal="right" vertical="center"/>
    </xf>
    <xf numFmtId="0" fontId="0" fillId="0" borderId="26" xfId="0" applyBorder="1" applyAlignment="1">
      <alignment horizontal="right" vertical="center" shrinkToFit="1"/>
    </xf>
    <xf numFmtId="0" fontId="0" fillId="0" borderId="206" xfId="0" applyBorder="1" applyAlignment="1">
      <alignment horizontal="center" vertical="center" shrinkToFit="1"/>
    </xf>
    <xf numFmtId="0" fontId="0" fillId="0" borderId="217" xfId="0" applyBorder="1" applyAlignment="1">
      <alignment horizontal="center" vertical="center" shrinkToFit="1"/>
    </xf>
    <xf numFmtId="0" fontId="0" fillId="2" borderId="82" xfId="0" applyFill="1" applyBorder="1" applyAlignment="1">
      <alignment horizontal="center" vertical="center"/>
    </xf>
    <xf numFmtId="0" fontId="0" fillId="2" borderId="81" xfId="0" applyFill="1" applyBorder="1" applyAlignment="1">
      <alignment horizontal="center" vertical="center"/>
    </xf>
    <xf numFmtId="185" fontId="0" fillId="2" borderId="206" xfId="0" applyNumberFormat="1" applyFill="1" applyBorder="1" applyAlignment="1">
      <alignment horizontal="left" vertical="center"/>
    </xf>
    <xf numFmtId="185" fontId="0" fillId="2" borderId="217" xfId="0" applyNumberFormat="1" applyFill="1" applyBorder="1" applyAlignment="1">
      <alignment horizontal="left" vertical="center"/>
    </xf>
    <xf numFmtId="0" fontId="0" fillId="2" borderId="177" xfId="0" applyFill="1" applyBorder="1" applyAlignment="1">
      <alignment horizontal="left" vertical="center" wrapText="1"/>
    </xf>
    <xf numFmtId="0" fontId="0" fillId="2" borderId="236" xfId="0" applyFill="1" applyBorder="1" applyAlignment="1">
      <alignment horizontal="left" vertical="center" wrapText="1"/>
    </xf>
    <xf numFmtId="185" fontId="0" fillId="2" borderId="206" xfId="0" applyNumberFormat="1" applyFill="1" applyBorder="1" applyAlignment="1">
      <alignment horizontal="center" vertical="center"/>
    </xf>
    <xf numFmtId="185" fontId="0" fillId="2" borderId="217" xfId="0" applyNumberFormat="1" applyFill="1" applyBorder="1" applyAlignment="1">
      <alignment horizontal="center" vertical="center"/>
    </xf>
    <xf numFmtId="0" fontId="0" fillId="2" borderId="177" xfId="0" applyFill="1" applyBorder="1" applyAlignment="1">
      <alignment horizontal="center" vertical="center" wrapText="1"/>
    </xf>
    <xf numFmtId="0" fontId="0" fillId="2" borderId="236" xfId="0" applyFill="1" applyBorder="1" applyAlignment="1">
      <alignment horizontal="center" vertical="center" wrapText="1"/>
    </xf>
    <xf numFmtId="0" fontId="0" fillId="0" borderId="6" xfId="0" applyBorder="1" applyAlignment="1">
      <alignment vertical="center" wrapText="1"/>
    </xf>
    <xf numFmtId="0" fontId="0" fillId="2" borderId="41" xfId="0" applyFill="1" applyBorder="1" applyAlignment="1">
      <alignment horizontal="left" vertical="center" wrapText="1"/>
    </xf>
    <xf numFmtId="0" fontId="0" fillId="2" borderId="89" xfId="0" applyFill="1" applyBorder="1" applyAlignment="1">
      <alignment horizontal="left" vertical="center" wrapText="1"/>
    </xf>
    <xf numFmtId="0" fontId="0" fillId="2" borderId="70" xfId="0" applyFill="1" applyBorder="1" applyAlignment="1">
      <alignment horizontal="left" vertical="center" wrapText="1"/>
    </xf>
    <xf numFmtId="0" fontId="8" fillId="2" borderId="25" xfId="0" applyFont="1" applyFill="1" applyBorder="1" applyAlignment="1">
      <alignment horizontal="left" vertical="center"/>
    </xf>
    <xf numFmtId="0" fontId="8" fillId="2" borderId="27" xfId="0" applyFont="1" applyFill="1" applyBorder="1" applyAlignment="1">
      <alignment horizontal="left" vertical="center"/>
    </xf>
    <xf numFmtId="0" fontId="0" fillId="0" borderId="36" xfId="0" applyBorder="1" applyAlignment="1">
      <alignment horizontal="center" vertical="center"/>
    </xf>
    <xf numFmtId="0" fontId="0" fillId="2" borderId="55" xfId="0" applyFill="1" applyBorder="1" applyAlignment="1">
      <alignment horizontal="left" vertical="center"/>
    </xf>
    <xf numFmtId="0" fontId="0" fillId="2" borderId="43" xfId="0" applyFill="1" applyBorder="1" applyAlignment="1">
      <alignment horizontal="left" vertical="center"/>
    </xf>
    <xf numFmtId="0" fontId="0" fillId="2" borderId="36" xfId="0" applyFill="1" applyBorder="1" applyAlignment="1">
      <alignment horizontal="left" vertical="center"/>
    </xf>
    <xf numFmtId="0" fontId="0" fillId="2" borderId="26" xfId="0" applyFill="1" applyBorder="1" applyAlignment="1">
      <alignment horizontal="left" vertical="center"/>
    </xf>
    <xf numFmtId="0" fontId="0" fillId="2" borderId="42" xfId="0" applyFill="1" applyBorder="1" applyAlignment="1">
      <alignment horizontal="left" vertical="center"/>
    </xf>
    <xf numFmtId="0" fontId="0" fillId="2" borderId="206" xfId="0" applyFill="1" applyBorder="1" applyAlignment="1">
      <alignment horizontal="center" vertical="center"/>
    </xf>
    <xf numFmtId="0" fontId="0" fillId="2" borderId="217"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193" fontId="0" fillId="2" borderId="38" xfId="0" applyNumberFormat="1" applyFill="1" applyBorder="1" applyAlignment="1">
      <alignment horizontal="left" vertical="center" wrapText="1"/>
    </xf>
    <xf numFmtId="193" fontId="0" fillId="2" borderId="11" xfId="0" applyNumberFormat="1" applyFill="1" applyBorder="1" applyAlignment="1">
      <alignment horizontal="left" vertical="center" wrapText="1"/>
    </xf>
    <xf numFmtId="193" fontId="0" fillId="2" borderId="28" xfId="0" applyNumberFormat="1" applyFill="1" applyBorder="1" applyAlignment="1">
      <alignment horizontal="left" vertical="center" wrapText="1"/>
    </xf>
    <xf numFmtId="0" fontId="0" fillId="0" borderId="26" xfId="0" applyBorder="1" applyAlignment="1">
      <alignment horizontal="left" vertical="center" shrinkToFit="1"/>
    </xf>
    <xf numFmtId="0" fontId="0" fillId="0" borderId="42" xfId="0" applyBorder="1" applyAlignment="1">
      <alignment horizontal="left" vertical="center" shrinkToFi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40" xfId="0" applyFill="1" applyBorder="1" applyAlignment="1">
      <alignment horizontal="left" vertical="center" wrapText="1"/>
    </xf>
    <xf numFmtId="177" fontId="0" fillId="2" borderId="53" xfId="0" applyNumberFormat="1" applyFill="1" applyBorder="1" applyAlignment="1">
      <alignment horizontal="left" vertical="center" wrapText="1"/>
    </xf>
    <xf numFmtId="177" fontId="0" fillId="2" borderId="29" xfId="0" applyNumberFormat="1" applyFill="1" applyBorder="1" applyAlignment="1">
      <alignment horizontal="left" vertical="center" wrapText="1"/>
    </xf>
    <xf numFmtId="177" fontId="0" fillId="2" borderId="45" xfId="0" applyNumberFormat="1" applyFill="1" applyBorder="1" applyAlignment="1">
      <alignment horizontal="left" vertical="center" wrapText="1"/>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177" xfId="0" applyBorder="1" applyAlignment="1">
      <alignment horizontal="center" vertical="center" shrinkToFit="1"/>
    </xf>
    <xf numFmtId="0" fontId="0" fillId="0" borderId="236" xfId="0" applyBorder="1" applyAlignment="1">
      <alignment horizontal="center" vertical="center"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1" fillId="0" borderId="73" xfId="0" applyFont="1" applyBorder="1" applyAlignment="1">
      <alignment horizontal="center" vertical="center"/>
    </xf>
    <xf numFmtId="0" fontId="1" fillId="0" borderId="36" xfId="0" applyFont="1" applyBorder="1" applyAlignment="1">
      <alignment horizontal="center" vertical="center"/>
    </xf>
    <xf numFmtId="0" fontId="0" fillId="0" borderId="243"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244" xfId="0" applyBorder="1" applyAlignment="1" applyProtection="1">
      <alignment horizontal="left" vertical="center" wrapText="1"/>
      <protection locked="0"/>
    </xf>
    <xf numFmtId="0" fontId="0" fillId="0" borderId="245"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46" xfId="0" applyBorder="1" applyAlignment="1" applyProtection="1">
      <alignment horizontal="left" vertical="center" wrapText="1"/>
      <protection locked="0"/>
    </xf>
    <xf numFmtId="0" fontId="0" fillId="0" borderId="247" xfId="0" applyBorder="1" applyAlignment="1" applyProtection="1">
      <alignment horizontal="left" vertical="center" wrapText="1"/>
      <protection locked="0"/>
    </xf>
    <xf numFmtId="0" fontId="0" fillId="0" borderId="248" xfId="0" applyBorder="1" applyAlignment="1" applyProtection="1">
      <alignment horizontal="left" vertical="center" wrapText="1"/>
      <protection locked="0"/>
    </xf>
    <xf numFmtId="0" fontId="0" fillId="0" borderId="249" xfId="0" applyBorder="1" applyAlignment="1" applyProtection="1">
      <alignment horizontal="left" vertical="center" wrapText="1"/>
      <protection locked="0"/>
    </xf>
    <xf numFmtId="0" fontId="8" fillId="0" borderId="5" xfId="0" applyFont="1" applyBorder="1" applyAlignment="1">
      <alignment vertical="center" wrapText="1"/>
    </xf>
    <xf numFmtId="0" fontId="8" fillId="0" borderId="69" xfId="0" applyFont="1" applyBorder="1" applyAlignment="1">
      <alignment vertical="center" wrapText="1"/>
    </xf>
    <xf numFmtId="0" fontId="0" fillId="0" borderId="92" xfId="0" applyBorder="1" applyAlignment="1">
      <alignment horizontal="center" vertical="center" wrapText="1"/>
    </xf>
    <xf numFmtId="0" fontId="0" fillId="0" borderId="89" xfId="0" applyBorder="1" applyAlignment="1">
      <alignment horizontal="center" vertical="center" wrapText="1"/>
    </xf>
    <xf numFmtId="0" fontId="0" fillId="0" borderId="250" xfId="0" applyBorder="1" applyAlignment="1">
      <alignment horizontal="center" vertical="center" wrapText="1"/>
    </xf>
    <xf numFmtId="0" fontId="0" fillId="0" borderId="92" xfId="0" applyBorder="1" applyAlignment="1">
      <alignment horizontal="left" vertical="center" wrapText="1"/>
    </xf>
    <xf numFmtId="0" fontId="0" fillId="0" borderId="250" xfId="0" applyBorder="1" applyAlignment="1">
      <alignment horizontal="left" vertical="center" wrapText="1"/>
    </xf>
    <xf numFmtId="0" fontId="0" fillId="12" borderId="92" xfId="0" applyFill="1" applyBorder="1" applyAlignment="1">
      <alignment horizontal="center" vertical="center" wrapText="1"/>
    </xf>
    <xf numFmtId="0" fontId="0" fillId="12" borderId="70" xfId="0" applyFill="1" applyBorder="1" applyAlignment="1">
      <alignment horizontal="center" vertical="center" wrapText="1"/>
    </xf>
    <xf numFmtId="0" fontId="0" fillId="0" borderId="69" xfId="0" applyBorder="1" applyAlignment="1">
      <alignment vertical="center" wrapText="1"/>
    </xf>
    <xf numFmtId="0" fontId="0" fillId="0" borderId="73" xfId="0" applyBorder="1" applyAlignment="1">
      <alignment horizontal="left" vertical="center"/>
    </xf>
    <xf numFmtId="0" fontId="13" fillId="0" borderId="55" xfId="0" applyFont="1" applyBorder="1" applyAlignment="1">
      <alignment horizontal="left" vertical="center" wrapText="1"/>
    </xf>
    <xf numFmtId="0" fontId="13" fillId="0" borderId="74" xfId="0" applyFont="1" applyBorder="1" applyAlignment="1">
      <alignment horizontal="left" vertical="center" wrapText="1"/>
    </xf>
    <xf numFmtId="0" fontId="0" fillId="0" borderId="251" xfId="0" applyBorder="1" applyAlignment="1">
      <alignment horizontal="center" vertical="center"/>
    </xf>
    <xf numFmtId="0" fontId="0" fillId="0" borderId="252" xfId="0" applyBorder="1" applyAlignment="1">
      <alignment horizontal="center" vertical="center"/>
    </xf>
    <xf numFmtId="0" fontId="0" fillId="0" borderId="0" xfId="0" applyBorder="1" applyAlignment="1">
      <alignment horizontal="left" vertical="center" shrinkToFit="1"/>
    </xf>
    <xf numFmtId="0" fontId="0" fillId="0" borderId="40" xfId="0" applyBorder="1" applyAlignment="1">
      <alignment horizontal="left" vertical="center" shrinkToFit="1"/>
    </xf>
    <xf numFmtId="0" fontId="0" fillId="0" borderId="251" xfId="0" applyBorder="1" applyAlignment="1">
      <alignment horizontal="left" vertical="center" shrinkToFit="1"/>
    </xf>
    <xf numFmtId="0" fontId="0" fillId="0" borderId="82" xfId="0" applyBorder="1" applyAlignment="1">
      <alignment horizontal="center" vertical="center" shrinkToFit="1"/>
    </xf>
    <xf numFmtId="0" fontId="0" fillId="0" borderId="81" xfId="0" applyBorder="1" applyAlignment="1">
      <alignment horizontal="center" vertical="center" shrinkToFit="1"/>
    </xf>
    <xf numFmtId="0" fontId="0" fillId="0" borderId="26" xfId="0" applyBorder="1" applyAlignment="1">
      <alignment horizontal="left" vertical="center"/>
    </xf>
    <xf numFmtId="0" fontId="0" fillId="0" borderId="82" xfId="0" applyBorder="1" applyAlignment="1">
      <alignment horizontal="left" vertical="center" wrapText="1"/>
    </xf>
    <xf numFmtId="0" fontId="0" fillId="0" borderId="42" xfId="0" applyBorder="1" applyAlignment="1">
      <alignment horizontal="left" vertical="center" wrapText="1"/>
    </xf>
    <xf numFmtId="0" fontId="8" fillId="0" borderId="81" xfId="0" applyFont="1" applyBorder="1" applyAlignment="1">
      <alignment horizontal="left" vertical="center" wrapText="1"/>
    </xf>
    <xf numFmtId="0" fontId="11" fillId="0" borderId="29" xfId="0" applyFont="1" applyBorder="1" applyAlignment="1">
      <alignment horizontal="left" vertical="center" wrapText="1"/>
    </xf>
    <xf numFmtId="0" fontId="11" fillId="0" borderId="236" xfId="0" applyFont="1" applyBorder="1" applyAlignment="1">
      <alignment horizontal="left" vertical="center" wrapText="1"/>
    </xf>
    <xf numFmtId="0" fontId="8" fillId="0" borderId="236" xfId="0" applyFont="1" applyBorder="1" applyAlignment="1">
      <alignment horizontal="left" vertical="center" wrapText="1"/>
    </xf>
    <xf numFmtId="0" fontId="0" fillId="0" borderId="196" xfId="0" applyBorder="1" applyAlignment="1">
      <alignment horizontal="center" vertical="center" shrinkToFit="1"/>
    </xf>
    <xf numFmtId="0" fontId="0" fillId="0" borderId="91" xfId="0" applyBorder="1" applyAlignment="1">
      <alignment horizontal="center" vertical="center" shrinkToFit="1"/>
    </xf>
    <xf numFmtId="0" fontId="0" fillId="0" borderId="253" xfId="0" applyBorder="1" applyAlignment="1">
      <alignment horizontal="center" vertical="center" wrapText="1"/>
    </xf>
    <xf numFmtId="0" fontId="0" fillId="0" borderId="180" xfId="0" applyBorder="1" applyAlignment="1">
      <alignment horizontal="center" vertical="center"/>
    </xf>
    <xf numFmtId="0" fontId="0" fillId="0" borderId="253" xfId="0" applyBorder="1" applyAlignment="1">
      <alignment horizontal="center" vertical="center" shrinkToFit="1"/>
    </xf>
    <xf numFmtId="0" fontId="0" fillId="0" borderId="180" xfId="0" applyBorder="1" applyAlignment="1">
      <alignment horizontal="center" vertical="center" shrinkToFit="1"/>
    </xf>
    <xf numFmtId="0" fontId="0" fillId="0" borderId="104" xfId="0" applyBorder="1" applyAlignment="1">
      <alignment horizontal="center" vertical="center" shrinkToFit="1"/>
    </xf>
    <xf numFmtId="0" fontId="12" fillId="0" borderId="254" xfId="0" applyFont="1" applyBorder="1" applyAlignment="1">
      <alignment horizontal="center" vertical="center" wrapText="1"/>
    </xf>
    <xf numFmtId="0" fontId="12" fillId="0" borderId="93" xfId="0" applyFont="1" applyBorder="1" applyAlignment="1">
      <alignment horizontal="center" vertical="center" wrapText="1"/>
    </xf>
    <xf numFmtId="0" fontId="8" fillId="0" borderId="196"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1" xfId="0" applyFont="1" applyBorder="1" applyAlignment="1">
      <alignment horizontal="center" vertical="center" wrapText="1"/>
    </xf>
    <xf numFmtId="0" fontId="0" fillId="0" borderId="253" xfId="0" applyBorder="1" applyAlignment="1">
      <alignment horizontal="center" vertical="center"/>
    </xf>
    <xf numFmtId="0" fontId="0" fillId="0" borderId="255" xfId="0" applyFill="1" applyBorder="1" applyAlignment="1">
      <alignment horizontal="center" vertical="center"/>
    </xf>
    <xf numFmtId="0" fontId="0" fillId="0" borderId="256" xfId="0" applyFill="1" applyBorder="1" applyAlignment="1">
      <alignment horizontal="center" vertical="center"/>
    </xf>
    <xf numFmtId="0" fontId="0" fillId="0" borderId="180" xfId="0" applyBorder="1">
      <alignment vertical="center"/>
    </xf>
    <xf numFmtId="0" fontId="0" fillId="0" borderId="0" xfId="0" applyAlignment="1">
      <alignment horizontal="center" vertical="center"/>
    </xf>
    <xf numFmtId="0" fontId="1" fillId="0" borderId="13"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60" xfId="0" applyFont="1" applyBorder="1" applyAlignment="1" applyProtection="1">
      <alignment vertical="center" wrapText="1"/>
      <protection locked="0"/>
    </xf>
    <xf numFmtId="0" fontId="1" fillId="0" borderId="201" xfId="0" applyFont="1" applyBorder="1" applyAlignment="1">
      <alignment vertical="center" wrapText="1"/>
    </xf>
    <xf numFmtId="0" fontId="0" fillId="0" borderId="257" xfId="0" applyBorder="1" applyAlignment="1">
      <alignment vertical="center" wrapText="1"/>
    </xf>
    <xf numFmtId="0" fontId="0" fillId="0" borderId="258" xfId="0" applyBorder="1" applyAlignment="1">
      <alignment horizontal="center" vertical="center" wrapText="1" shrinkToFit="1"/>
    </xf>
    <xf numFmtId="0" fontId="0" fillId="0" borderId="259" xfId="0" applyBorder="1" applyAlignment="1">
      <alignment horizontal="center" vertical="center" wrapText="1" shrinkToFit="1"/>
    </xf>
    <xf numFmtId="0" fontId="1" fillId="0" borderId="261" xfId="0" applyFont="1" applyBorder="1" applyAlignment="1" applyProtection="1">
      <alignment vertical="center" wrapText="1"/>
      <protection locked="0"/>
    </xf>
    <xf numFmtId="0" fontId="1" fillId="0" borderId="248" xfId="0" applyFont="1" applyBorder="1" applyAlignment="1" applyProtection="1">
      <alignment vertical="center" wrapText="1"/>
      <protection locked="0"/>
    </xf>
    <xf numFmtId="0" fontId="1" fillId="0" borderId="262" xfId="0" applyFont="1" applyBorder="1" applyAlignment="1" applyProtection="1">
      <alignment vertical="center" wrapText="1"/>
      <protection locked="0"/>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60" xfId="0" applyFont="1" applyBorder="1" applyAlignment="1" applyProtection="1">
      <alignment horizontal="center" vertical="center" wrapText="1"/>
      <protection locked="0"/>
    </xf>
    <xf numFmtId="0" fontId="1" fillId="0" borderId="263" xfId="0" applyFont="1" applyBorder="1" applyAlignment="1" applyProtection="1">
      <alignment vertical="center" wrapText="1"/>
      <protection locked="0"/>
    </xf>
    <xf numFmtId="0" fontId="1" fillId="0" borderId="264" xfId="0" applyFont="1" applyBorder="1" applyAlignment="1" applyProtection="1">
      <alignment vertical="center" wrapText="1"/>
      <protection locked="0"/>
    </xf>
    <xf numFmtId="0" fontId="1" fillId="0" borderId="265" xfId="0" applyFont="1" applyBorder="1" applyAlignment="1" applyProtection="1">
      <alignment vertical="center" wrapText="1"/>
      <protection locked="0"/>
    </xf>
    <xf numFmtId="0" fontId="1" fillId="0" borderId="268" xfId="0" applyFont="1" applyBorder="1" applyAlignment="1">
      <alignment vertical="center" wrapText="1"/>
    </xf>
    <xf numFmtId="0" fontId="1" fillId="0" borderId="257" xfId="0" applyFont="1" applyBorder="1" applyAlignment="1">
      <alignment vertical="center" wrapText="1"/>
    </xf>
    <xf numFmtId="0" fontId="0" fillId="0" borderId="44" xfId="0" applyBorder="1" applyAlignment="1">
      <alignment horizontal="center" vertical="center" textRotation="255"/>
    </xf>
    <xf numFmtId="0" fontId="0" fillId="0" borderId="8" xfId="0" applyBorder="1" applyAlignment="1">
      <alignment horizontal="center" vertical="center" textRotation="255"/>
    </xf>
    <xf numFmtId="0" fontId="0" fillId="0" borderId="138" xfId="0" applyBorder="1" applyAlignment="1">
      <alignment horizontal="center" vertical="center" textRotation="255"/>
    </xf>
    <xf numFmtId="0" fontId="1" fillId="0" borderId="266" xfId="0" applyFont="1" applyBorder="1" applyAlignment="1" applyProtection="1">
      <alignment horizontal="center" vertical="center" wrapText="1"/>
      <protection locked="0"/>
    </xf>
    <xf numFmtId="0" fontId="0" fillId="0" borderId="260" xfId="0" applyBorder="1" applyAlignment="1" applyProtection="1">
      <alignment vertical="center"/>
      <protection locked="0"/>
    </xf>
    <xf numFmtId="0" fontId="1" fillId="0" borderId="13" xfId="0" applyFont="1" applyBorder="1" applyAlignment="1">
      <alignment vertical="center" wrapText="1"/>
    </xf>
    <xf numFmtId="0" fontId="1" fillId="0" borderId="260" xfId="0" applyFont="1" applyBorder="1" applyAlignment="1">
      <alignment vertical="center" wrapText="1"/>
    </xf>
    <xf numFmtId="0" fontId="0" fillId="0" borderId="54" xfId="0" applyBorder="1" applyAlignment="1">
      <alignment horizontal="center" vertical="center"/>
    </xf>
    <xf numFmtId="0" fontId="0" fillId="0" borderId="4" xfId="0" applyBorder="1" applyAlignment="1">
      <alignment vertical="center"/>
    </xf>
    <xf numFmtId="0" fontId="0" fillId="0" borderId="110"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0" fillId="0" borderId="2" xfId="0" applyBorder="1" applyAlignment="1">
      <alignment vertical="center" shrinkToFit="1"/>
    </xf>
    <xf numFmtId="0" fontId="0" fillId="0" borderId="2" xfId="0" applyBorder="1" applyAlignment="1">
      <alignment vertical="center"/>
    </xf>
    <xf numFmtId="0" fontId="1" fillId="0" borderId="267" xfId="0" applyFont="1" applyBorder="1" applyAlignment="1" applyProtection="1">
      <alignment vertical="center" wrapText="1"/>
      <protection locked="0"/>
    </xf>
    <xf numFmtId="0" fontId="0" fillId="0" borderId="265" xfId="0" applyBorder="1" applyAlignment="1" applyProtection="1">
      <alignment vertical="center" wrapText="1"/>
      <protection locked="0"/>
    </xf>
    <xf numFmtId="0" fontId="0" fillId="0" borderId="209"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41" xfId="0" applyBorder="1" applyAlignment="1">
      <alignment vertical="center" wrapText="1"/>
    </xf>
    <xf numFmtId="0" fontId="0" fillId="0" borderId="70" xfId="0"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xf numFmtId="0" fontId="0" fillId="0" borderId="54" xfId="0" applyBorder="1" applyAlignment="1">
      <alignment horizontal="center" vertical="center" wrapText="1"/>
    </xf>
    <xf numFmtId="0" fontId="0" fillId="0" borderId="269" xfId="0" applyBorder="1" applyAlignment="1">
      <alignment horizontal="center" vertical="center" wrapText="1"/>
    </xf>
    <xf numFmtId="0" fontId="0" fillId="0" borderId="87" xfId="0" applyBorder="1" applyAlignment="1">
      <alignment horizontal="center" vertical="center" wrapText="1"/>
    </xf>
    <xf numFmtId="0" fontId="0" fillId="0" borderId="59" xfId="0" applyBorder="1" applyAlignment="1">
      <alignment horizontal="left" vertical="center" wrapText="1"/>
    </xf>
    <xf numFmtId="0" fontId="0" fillId="0" borderId="20" xfId="0" applyBorder="1" applyAlignment="1">
      <alignment horizontal="left" vertical="center" wrapText="1"/>
    </xf>
    <xf numFmtId="0" fontId="0" fillId="0" borderId="62" xfId="0" applyBorder="1" applyAlignment="1">
      <alignment horizontal="left" vertical="center" wrapText="1"/>
    </xf>
    <xf numFmtId="0" fontId="0" fillId="5" borderId="270" xfId="0" applyFill="1" applyBorder="1" applyAlignment="1">
      <alignment horizontal="right" vertical="center"/>
    </xf>
    <xf numFmtId="0" fontId="0" fillId="5" borderId="10" xfId="0" applyFill="1" applyBorder="1" applyAlignment="1">
      <alignment horizontal="right" vertical="center"/>
    </xf>
    <xf numFmtId="0" fontId="0" fillId="3" borderId="271" xfId="0" applyFill="1" applyBorder="1" applyAlignment="1">
      <alignment horizontal="right" vertical="center"/>
    </xf>
    <xf numFmtId="0" fontId="0" fillId="3" borderId="134" xfId="0" applyFill="1" applyBorder="1" applyAlignment="1">
      <alignment horizontal="right" vertical="center"/>
    </xf>
    <xf numFmtId="0" fontId="0" fillId="0" borderId="5" xfId="0" applyBorder="1" applyAlignment="1" applyProtection="1">
      <alignment horizontal="center" vertical="center" textRotation="255" wrapText="1"/>
      <protection locked="0"/>
    </xf>
    <xf numFmtId="0" fontId="0" fillId="0" borderId="8" xfId="0" applyBorder="1" applyAlignment="1" applyProtection="1">
      <alignment horizontal="center" vertical="center" textRotation="255" wrapText="1"/>
      <protection locked="0"/>
    </xf>
    <xf numFmtId="0" fontId="0" fillId="0" borderId="283" xfId="0" applyBorder="1" applyAlignment="1" applyProtection="1">
      <alignment horizontal="center" vertical="center" textRotation="255" wrapText="1"/>
      <protection locked="0"/>
    </xf>
    <xf numFmtId="0" fontId="0" fillId="0" borderId="284" xfId="0" applyBorder="1" applyAlignment="1" applyProtection="1">
      <alignment horizontal="center" vertical="center" textRotation="255" wrapText="1"/>
      <protection locked="0"/>
    </xf>
    <xf numFmtId="0" fontId="1" fillId="0" borderId="247" xfId="0" applyFont="1" applyBorder="1" applyAlignment="1" applyProtection="1">
      <alignment vertical="center" wrapText="1"/>
      <protection locked="0"/>
    </xf>
    <xf numFmtId="0" fontId="0" fillId="0" borderId="262" xfId="0" applyBorder="1" applyAlignment="1" applyProtection="1">
      <alignment vertical="center" wrapText="1"/>
      <protection locked="0"/>
    </xf>
    <xf numFmtId="0" fontId="0" fillId="0" borderId="260" xfId="0" applyBorder="1" applyAlignment="1" applyProtection="1">
      <alignment vertical="center" wrapText="1"/>
      <protection locked="0"/>
    </xf>
    <xf numFmtId="0" fontId="1" fillId="0" borderId="268" xfId="0" applyFont="1" applyBorder="1" applyAlignment="1" applyProtection="1">
      <alignment horizontal="center" vertical="center" wrapText="1"/>
      <protection locked="0"/>
    </xf>
    <xf numFmtId="0" fontId="1" fillId="0" borderId="257" xfId="0" applyFont="1" applyBorder="1" applyAlignment="1" applyProtection="1">
      <alignment horizontal="center" vertical="center" wrapText="1"/>
      <protection locked="0"/>
    </xf>
    <xf numFmtId="0" fontId="1" fillId="0" borderId="200" xfId="0" applyFont="1" applyBorder="1" applyAlignment="1" applyProtection="1">
      <alignment vertical="center" wrapText="1"/>
      <protection locked="0"/>
    </xf>
    <xf numFmtId="0" fontId="1" fillId="0" borderId="201" xfId="0" applyFont="1" applyBorder="1" applyAlignment="1" applyProtection="1">
      <alignment vertical="center" wrapText="1"/>
      <protection locked="0"/>
    </xf>
    <xf numFmtId="0" fontId="1" fillId="0" borderId="257" xfId="0" applyFont="1" applyBorder="1" applyAlignment="1" applyProtection="1">
      <alignment vertical="center" wrapText="1"/>
      <protection locked="0"/>
    </xf>
    <xf numFmtId="0" fontId="1" fillId="0" borderId="247" xfId="0" applyFont="1" applyBorder="1" applyAlignment="1" applyProtection="1">
      <alignment vertical="center" shrinkToFit="1"/>
      <protection locked="0"/>
    </xf>
    <xf numFmtId="0" fontId="0" fillId="0" borderId="262" xfId="0" applyBorder="1" applyAlignment="1" applyProtection="1">
      <alignment vertical="center"/>
      <protection locked="0"/>
    </xf>
    <xf numFmtId="0" fontId="0" fillId="0" borderId="44" xfId="0" applyBorder="1" applyAlignment="1" applyProtection="1">
      <alignment horizontal="center" vertical="center" textRotation="255" wrapText="1"/>
      <protection locked="0"/>
    </xf>
    <xf numFmtId="0" fontId="0" fillId="0" borderId="285" xfId="0" applyBorder="1" applyAlignment="1" applyProtection="1">
      <alignment horizontal="center" vertical="center" textRotation="255" wrapText="1"/>
      <protection locked="0"/>
    </xf>
    <xf numFmtId="0" fontId="1" fillId="0" borderId="20" xfId="0" applyFont="1" applyBorder="1" applyAlignment="1">
      <alignment horizontal="right" vertical="center" shrinkToFit="1"/>
    </xf>
    <xf numFmtId="0" fontId="1" fillId="0" borderId="272" xfId="0" applyFont="1" applyBorder="1" applyAlignment="1">
      <alignment horizontal="right" vertical="center" shrinkToFit="1"/>
    </xf>
    <xf numFmtId="0" fontId="0" fillId="0" borderId="2" xfId="0" applyBorder="1" applyAlignment="1">
      <alignment horizontal="right" vertical="center"/>
    </xf>
    <xf numFmtId="0" fontId="0" fillId="0" borderId="66" xfId="0" applyBorder="1" applyAlignment="1">
      <alignment horizontal="right" vertical="center"/>
    </xf>
    <xf numFmtId="0" fontId="0" fillId="0" borderId="0" xfId="0" applyBorder="1" applyAlignment="1" applyProtection="1">
      <alignment vertical="center"/>
      <protection locked="0"/>
    </xf>
    <xf numFmtId="0" fontId="0" fillId="0" borderId="268" xfId="0" applyBorder="1" applyAlignment="1" applyProtection="1">
      <alignment horizontal="center" vertical="center" wrapText="1"/>
      <protection locked="0"/>
    </xf>
    <xf numFmtId="0" fontId="0" fillId="0" borderId="201" xfId="0" applyBorder="1" applyAlignment="1" applyProtection="1">
      <alignment horizontal="center" vertical="center" wrapText="1"/>
      <protection locked="0"/>
    </xf>
    <xf numFmtId="0" fontId="0" fillId="0" borderId="187" xfId="0" applyBorder="1" applyAlignment="1" applyProtection="1">
      <alignment horizontal="center" vertical="center" wrapText="1"/>
      <protection locked="0"/>
    </xf>
    <xf numFmtId="0" fontId="1" fillId="0" borderId="266" xfId="0" applyFont="1" applyBorder="1" applyAlignment="1" applyProtection="1">
      <alignment vertical="center" wrapText="1"/>
      <protection locked="0"/>
    </xf>
    <xf numFmtId="0" fontId="0" fillId="12" borderId="89" xfId="0" applyFill="1" applyBorder="1" applyAlignment="1">
      <alignment horizontal="left" vertical="center" wrapText="1"/>
    </xf>
    <xf numFmtId="0" fontId="0" fillId="12" borderId="70" xfId="0" applyFill="1" applyBorder="1" applyAlignment="1">
      <alignment vertical="center" wrapText="1"/>
    </xf>
    <xf numFmtId="0" fontId="0" fillId="0" borderId="20" xfId="0" applyBorder="1" applyAlignment="1">
      <alignment vertical="center" wrapText="1"/>
    </xf>
    <xf numFmtId="0" fontId="0" fillId="0" borderId="248" xfId="0" applyBorder="1" applyAlignment="1" applyProtection="1">
      <alignment vertical="center"/>
      <protection locked="0"/>
    </xf>
    <xf numFmtId="0" fontId="0" fillId="0" borderId="11" xfId="0" applyBorder="1" applyAlignment="1">
      <alignment vertical="center"/>
    </xf>
    <xf numFmtId="0" fontId="0" fillId="0" borderId="63" xfId="0" applyBorder="1" applyAlignment="1">
      <alignment vertical="center"/>
    </xf>
    <xf numFmtId="0" fontId="8" fillId="0" borderId="268" xfId="0" applyFont="1" applyBorder="1" applyAlignment="1" applyProtection="1">
      <alignment horizontal="left" vertical="top" wrapText="1"/>
      <protection locked="0"/>
    </xf>
    <xf numFmtId="0" fontId="8" fillId="0" borderId="201" xfId="0" applyFont="1" applyBorder="1" applyAlignment="1" applyProtection="1">
      <alignment horizontal="left" vertical="top" wrapText="1"/>
      <protection locked="0"/>
    </xf>
    <xf numFmtId="0" fontId="8" fillId="0" borderId="187" xfId="0" applyFont="1" applyBorder="1" applyAlignment="1" applyProtection="1">
      <alignment horizontal="left" vertical="top" wrapText="1"/>
      <protection locked="0"/>
    </xf>
    <xf numFmtId="0" fontId="1" fillId="0" borderId="0" xfId="0" applyFont="1" applyBorder="1" applyAlignment="1">
      <alignment horizontal="left" vertical="center" wrapText="1"/>
    </xf>
    <xf numFmtId="0" fontId="1" fillId="0" borderId="40" xfId="0" applyFont="1" applyBorder="1" applyAlignment="1">
      <alignment horizontal="left" vertical="center" wrapText="1"/>
    </xf>
    <xf numFmtId="0" fontId="11" fillId="0" borderId="55"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0" fillId="0" borderId="268" xfId="0" applyBorder="1" applyAlignment="1" applyProtection="1">
      <alignment horizontal="left" vertical="center" wrapText="1"/>
      <protection locked="0"/>
    </xf>
    <xf numFmtId="0" fontId="0" fillId="0" borderId="201" xfId="0" applyBorder="1" applyAlignment="1" applyProtection="1">
      <alignment horizontal="left" vertical="center" wrapText="1"/>
      <protection locked="0"/>
    </xf>
    <xf numFmtId="0" fontId="0" fillId="0" borderId="187" xfId="0" applyBorder="1" applyAlignment="1" applyProtection="1">
      <alignment horizontal="left" vertical="center" wrapText="1"/>
      <protection locked="0"/>
    </xf>
    <xf numFmtId="0" fontId="0" fillId="13" borderId="267" xfId="0" applyFont="1" applyFill="1" applyBorder="1" applyAlignment="1" applyProtection="1">
      <alignment horizontal="left" vertical="center" wrapText="1"/>
      <protection locked="0"/>
    </xf>
    <xf numFmtId="0" fontId="0" fillId="13" borderId="265" xfId="0" applyFill="1" applyBorder="1" applyAlignment="1" applyProtection="1">
      <alignment horizontal="left" vertical="center"/>
      <protection locked="0"/>
    </xf>
    <xf numFmtId="0" fontId="0" fillId="13" borderId="264" xfId="0" applyFont="1" applyFill="1" applyBorder="1" applyAlignment="1" applyProtection="1">
      <alignment vertical="center" wrapText="1"/>
      <protection locked="0"/>
    </xf>
    <xf numFmtId="0" fontId="0" fillId="13" borderId="264" xfId="0" applyFill="1" applyBorder="1" applyAlignment="1" applyProtection="1">
      <alignment vertical="center"/>
      <protection locked="0"/>
    </xf>
    <xf numFmtId="0" fontId="0" fillId="13" borderId="265" xfId="0" applyFill="1" applyBorder="1" applyAlignment="1" applyProtection="1">
      <alignment vertical="center"/>
      <protection locked="0"/>
    </xf>
    <xf numFmtId="0" fontId="0" fillId="0" borderId="255" xfId="0" applyBorder="1" applyAlignment="1">
      <alignment horizontal="center" vertical="center"/>
    </xf>
    <xf numFmtId="0" fontId="0" fillId="0" borderId="256" xfId="0" applyBorder="1" applyAlignment="1">
      <alignment horizontal="center" vertical="center"/>
    </xf>
    <xf numFmtId="0" fontId="0" fillId="0" borderId="298" xfId="0" applyFont="1" applyBorder="1" applyAlignment="1">
      <alignment horizontal="center" vertical="center" shrinkToFit="1"/>
    </xf>
    <xf numFmtId="0" fontId="1" fillId="0" borderId="292" xfId="0" applyFont="1" applyBorder="1" applyAlignment="1">
      <alignment horizontal="center" vertical="center" shrinkToFit="1"/>
    </xf>
    <xf numFmtId="0" fontId="1" fillId="0" borderId="0" xfId="0" applyFont="1" applyAlignment="1">
      <alignment horizontal="left" vertical="center"/>
    </xf>
    <xf numFmtId="0" fontId="0" fillId="0" borderId="0" xfId="0" applyBorder="1" applyAlignment="1">
      <alignment horizontal="left" vertical="center"/>
    </xf>
    <xf numFmtId="0" fontId="0" fillId="0" borderId="196" xfId="0" applyBorder="1" applyAlignment="1">
      <alignment horizontal="center" vertical="center" wrapText="1"/>
    </xf>
    <xf numFmtId="0" fontId="0" fillId="0" borderId="104" xfId="0" applyBorder="1" applyAlignment="1">
      <alignment horizontal="center" vertical="center" wrapText="1"/>
    </xf>
    <xf numFmtId="0" fontId="0" fillId="0" borderId="253" xfId="0" applyBorder="1" applyAlignment="1">
      <alignment horizontal="center" vertical="center" wrapText="1" shrinkToFit="1"/>
    </xf>
    <xf numFmtId="0" fontId="0" fillId="0" borderId="279" xfId="0" applyBorder="1" applyAlignment="1">
      <alignment horizontal="center" vertical="center"/>
    </xf>
    <xf numFmtId="0" fontId="0" fillId="0" borderId="274" xfId="0" applyBorder="1" applyAlignment="1">
      <alignment horizontal="center" vertical="center"/>
    </xf>
    <xf numFmtId="0" fontId="0" fillId="0" borderId="95" xfId="0" applyBorder="1" applyAlignment="1">
      <alignment horizontal="center" vertical="center" shrinkToFit="1"/>
    </xf>
    <xf numFmtId="0" fontId="13" fillId="0" borderId="96" xfId="0" applyFont="1" applyBorder="1" applyAlignment="1">
      <alignment horizontal="center" vertical="center" wrapText="1"/>
    </xf>
    <xf numFmtId="0" fontId="13" fillId="0" borderId="96" xfId="0" applyFont="1" applyBorder="1" applyAlignment="1">
      <alignment horizontal="center" vertical="center"/>
    </xf>
    <xf numFmtId="0" fontId="1" fillId="0" borderId="0" xfId="2" applyFont="1" applyFill="1" applyBorder="1" applyAlignment="1" applyProtection="1">
      <alignment horizontal="center" vertical="center" shrinkToFit="1"/>
    </xf>
    <xf numFmtId="0" fontId="1" fillId="0" borderId="0" xfId="2" applyFont="1" applyFill="1" applyAlignment="1" applyProtection="1">
      <alignment horizontal="center" vertical="center" shrinkToFit="1"/>
    </xf>
    <xf numFmtId="0" fontId="1" fillId="0" borderId="0" xfId="2" applyFont="1" applyFill="1" applyBorder="1" applyAlignment="1" applyProtection="1">
      <alignment vertical="center" shrinkToFit="1"/>
    </xf>
    <xf numFmtId="0" fontId="1" fillId="3" borderId="321" xfId="2" applyFont="1" applyFill="1" applyBorder="1" applyAlignment="1" applyProtection="1">
      <alignment vertical="center" shrinkToFit="1"/>
    </xf>
    <xf numFmtId="0" fontId="1" fillId="3" borderId="260" xfId="2" applyFont="1" applyFill="1" applyBorder="1" applyAlignment="1" applyProtection="1">
      <alignment vertical="center" shrinkToFit="1"/>
    </xf>
    <xf numFmtId="186" fontId="1" fillId="0" borderId="278" xfId="2" applyNumberFormat="1" applyFont="1" applyFill="1" applyBorder="1" applyAlignment="1" applyProtection="1">
      <alignment horizontal="center" vertical="center"/>
    </xf>
    <xf numFmtId="186" fontId="0" fillId="0" borderId="93" xfId="0" applyNumberFormat="1" applyBorder="1" applyProtection="1">
      <alignment vertical="center"/>
    </xf>
    <xf numFmtId="186" fontId="0" fillId="0" borderId="279" xfId="0" applyNumberFormat="1" applyBorder="1" applyProtection="1">
      <alignment vertical="center"/>
    </xf>
    <xf numFmtId="0" fontId="1" fillId="0" borderId="0" xfId="2" applyFont="1" applyFill="1" applyBorder="1" applyAlignment="1">
      <alignment horizontal="center" vertical="center"/>
    </xf>
    <xf numFmtId="187" fontId="1" fillId="0" borderId="334" xfId="2" applyNumberFormat="1" applyFill="1" applyBorder="1" applyAlignment="1" applyProtection="1">
      <alignment horizontal="center" vertical="center" shrinkToFit="1"/>
    </xf>
    <xf numFmtId="187" fontId="1" fillId="0" borderId="11" xfId="2" applyNumberFormat="1" applyFill="1" applyBorder="1" applyAlignment="1" applyProtection="1">
      <alignment horizontal="center" vertical="center" shrinkToFit="1"/>
    </xf>
    <xf numFmtId="187" fontId="1" fillId="0" borderId="312" xfId="2" applyNumberFormat="1" applyFill="1" applyBorder="1" applyAlignment="1" applyProtection="1">
      <alignment horizontal="center" vertical="center" shrinkToFit="1"/>
    </xf>
    <xf numFmtId="187" fontId="1" fillId="0" borderId="318" xfId="2" applyNumberFormat="1" applyFill="1" applyBorder="1" applyAlignment="1" applyProtection="1">
      <alignment horizontal="center" vertical="center" shrinkToFit="1"/>
    </xf>
    <xf numFmtId="187" fontId="1" fillId="0" borderId="0" xfId="2" applyNumberFormat="1" applyFill="1" applyBorder="1" applyAlignment="1" applyProtection="1">
      <alignment horizontal="center" vertical="center" shrinkToFit="1"/>
    </xf>
    <xf numFmtId="187" fontId="1" fillId="0" borderId="311" xfId="2" applyNumberFormat="1" applyFill="1" applyBorder="1" applyAlignment="1" applyProtection="1">
      <alignment horizontal="center" vertical="center" shrinkToFit="1"/>
    </xf>
    <xf numFmtId="187" fontId="1" fillId="0" borderId="335" xfId="2" applyNumberFormat="1" applyFill="1" applyBorder="1" applyAlignment="1" applyProtection="1">
      <alignment horizontal="center" vertical="center" shrinkToFit="1"/>
    </xf>
    <xf numFmtId="187" fontId="1" fillId="0" borderId="336" xfId="2" applyNumberFormat="1" applyFill="1" applyBorder="1" applyAlignment="1" applyProtection="1">
      <alignment horizontal="center" vertical="center" shrinkToFit="1"/>
    </xf>
    <xf numFmtId="187" fontId="1" fillId="0" borderId="337" xfId="2" applyNumberForma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7" fillId="0" borderId="0" xfId="0" applyFont="1" applyAlignment="1" applyProtection="1">
      <alignment vertical="center" shrinkToFit="1"/>
    </xf>
    <xf numFmtId="0" fontId="6" fillId="0" borderId="0" xfId="1" applyFont="1" applyFill="1" applyAlignment="1" applyProtection="1">
      <alignment horizontal="center" vertical="center"/>
    </xf>
    <xf numFmtId="0" fontId="0" fillId="0" borderId="0" xfId="0" applyAlignment="1" applyProtection="1">
      <alignment vertical="center"/>
    </xf>
    <xf numFmtId="0" fontId="1" fillId="0" borderId="0" xfId="0" applyFont="1" applyAlignment="1" applyProtection="1">
      <alignment vertical="center" shrinkToFit="1"/>
    </xf>
    <xf numFmtId="0" fontId="1" fillId="5" borderId="273" xfId="2" applyFont="1" applyFill="1" applyBorder="1" applyAlignment="1" applyProtection="1">
      <alignment vertical="center" shrinkToFit="1"/>
    </xf>
    <xf numFmtId="0" fontId="0" fillId="5" borderId="274" xfId="0" applyFill="1" applyBorder="1" applyAlignment="1" applyProtection="1">
      <alignment vertical="center" shrinkToFit="1"/>
    </xf>
    <xf numFmtId="0" fontId="1" fillId="0" borderId="322" xfId="2" applyFont="1" applyFill="1" applyBorder="1" applyAlignment="1" applyProtection="1">
      <alignment horizontal="center" vertical="center" shrinkToFit="1"/>
    </xf>
    <xf numFmtId="0" fontId="1" fillId="0" borderId="134" xfId="2" applyFont="1" applyFill="1" applyBorder="1" applyAlignment="1" applyProtection="1">
      <alignment horizontal="center" vertical="center" shrinkToFit="1"/>
    </xf>
    <xf numFmtId="0" fontId="1" fillId="0" borderId="328" xfId="2" applyFont="1" applyFill="1" applyBorder="1" applyAlignment="1" applyProtection="1">
      <alignment vertical="center" shrinkToFit="1"/>
    </xf>
    <xf numFmtId="0" fontId="0" fillId="0" borderId="39" xfId="0" applyBorder="1" applyAlignment="1" applyProtection="1">
      <alignment vertical="center" shrinkToFit="1"/>
    </xf>
    <xf numFmtId="0" fontId="1" fillId="0" borderId="324" xfId="2" applyFont="1" applyFill="1" applyBorder="1" applyAlignment="1" applyProtection="1">
      <alignment vertical="center" shrinkToFit="1"/>
    </xf>
    <xf numFmtId="0" fontId="0" fillId="0" borderId="325" xfId="0" applyFill="1" applyBorder="1" applyAlignment="1" applyProtection="1">
      <alignment vertical="center" shrinkToFit="1"/>
    </xf>
    <xf numFmtId="0" fontId="1" fillId="0" borderId="330" xfId="2" applyFont="1" applyFill="1" applyBorder="1" applyAlignment="1" applyProtection="1">
      <alignment vertical="center" shrinkToFit="1"/>
    </xf>
    <xf numFmtId="0" fontId="0" fillId="0" borderId="300" xfId="0" applyBorder="1" applyAlignment="1" applyProtection="1">
      <alignment vertical="center" shrinkToFit="1"/>
    </xf>
    <xf numFmtId="186" fontId="0" fillId="0" borderId="347" xfId="2" applyNumberFormat="1" applyFont="1" applyFill="1" applyBorder="1" applyAlignment="1" applyProtection="1">
      <alignment horizontal="center" vertical="center" shrinkToFit="1"/>
    </xf>
    <xf numFmtId="186" fontId="0" fillId="0" borderId="348" xfId="2" applyNumberFormat="1" applyFont="1" applyFill="1" applyBorder="1" applyAlignment="1" applyProtection="1">
      <alignment horizontal="center" vertical="center" shrinkToFit="1"/>
    </xf>
    <xf numFmtId="186" fontId="0" fillId="0" borderId="349" xfId="2" applyNumberFormat="1" applyFont="1" applyFill="1" applyBorder="1" applyAlignment="1" applyProtection="1">
      <alignment horizontal="center" vertical="center" shrinkToFit="1"/>
    </xf>
    <xf numFmtId="187" fontId="1" fillId="0" borderId="330" xfId="2" applyNumberFormat="1" applyFill="1" applyBorder="1" applyAlignment="1" applyProtection="1">
      <alignment horizontal="center" vertical="center" shrinkToFit="1"/>
    </xf>
    <xf numFmtId="187" fontId="1" fillId="0" borderId="346" xfId="2" applyNumberFormat="1" applyFill="1" applyBorder="1" applyAlignment="1" applyProtection="1">
      <alignment horizontal="center" vertical="center" shrinkToFit="1"/>
    </xf>
    <xf numFmtId="187" fontId="1" fillId="0" borderId="332" xfId="2" applyNumberFormat="1" applyFill="1" applyBorder="1" applyAlignment="1" applyProtection="1">
      <alignment horizontal="center" vertical="center" shrinkToFit="1"/>
    </xf>
    <xf numFmtId="0" fontId="0" fillId="10" borderId="339" xfId="2" applyFont="1" applyFill="1" applyBorder="1" applyAlignment="1" applyProtection="1">
      <alignment horizontal="left" vertical="center" shrinkToFit="1"/>
    </xf>
    <xf numFmtId="0" fontId="1" fillId="10" borderId="100" xfId="2" applyFill="1" applyBorder="1" applyAlignment="1" applyProtection="1">
      <alignment horizontal="left" vertical="center" shrinkToFit="1"/>
    </xf>
    <xf numFmtId="0" fontId="0" fillId="11" borderId="345" xfId="2" applyFont="1" applyFill="1" applyBorder="1" applyAlignment="1" applyProtection="1">
      <alignment horizontal="left" vertical="center"/>
    </xf>
    <xf numFmtId="0" fontId="1" fillId="11" borderId="340" xfId="2" applyFill="1" applyBorder="1" applyAlignment="1" applyProtection="1">
      <alignment horizontal="left" vertical="center"/>
    </xf>
    <xf numFmtId="0" fontId="0" fillId="0" borderId="324" xfId="2" applyFont="1" applyFill="1" applyBorder="1" applyAlignment="1" applyProtection="1">
      <alignment horizontal="left" vertical="center"/>
    </xf>
    <xf numFmtId="0" fontId="1" fillId="0" borderId="325" xfId="2" applyFill="1" applyBorder="1" applyAlignment="1" applyProtection="1">
      <alignment horizontal="left" vertical="center"/>
    </xf>
    <xf numFmtId="0" fontId="0" fillId="0" borderId="328" xfId="2" applyFont="1" applyFill="1" applyBorder="1" applyAlignment="1" applyProtection="1">
      <alignment horizontal="left" vertical="center"/>
    </xf>
    <xf numFmtId="0" fontId="1" fillId="0" borderId="39" xfId="2" applyFill="1" applyBorder="1" applyAlignment="1" applyProtection="1">
      <alignment horizontal="left" vertical="center"/>
    </xf>
    <xf numFmtId="0" fontId="0" fillId="0" borderId="330" xfId="2" applyFont="1" applyFill="1" applyBorder="1" applyAlignment="1" applyProtection="1">
      <alignment horizontal="left" vertical="center"/>
    </xf>
    <xf numFmtId="0" fontId="1" fillId="0" borderId="300" xfId="2" applyFill="1" applyBorder="1" applyAlignment="1" applyProtection="1">
      <alignment horizontal="left" vertical="center"/>
    </xf>
    <xf numFmtId="0" fontId="0" fillId="0" borderId="341" xfId="2" applyFont="1" applyFill="1" applyBorder="1" applyAlignment="1" applyProtection="1">
      <alignment horizontal="center" vertical="center"/>
    </xf>
    <xf numFmtId="0" fontId="1" fillId="0" borderId="325" xfId="2" applyFill="1" applyBorder="1" applyAlignment="1" applyProtection="1">
      <alignment horizontal="center" vertical="center"/>
    </xf>
    <xf numFmtId="0" fontId="1" fillId="0" borderId="317" xfId="2" applyFont="1" applyFill="1" applyBorder="1" applyAlignment="1" applyProtection="1">
      <alignment vertical="center" shrinkToFit="1"/>
    </xf>
    <xf numFmtId="0" fontId="0" fillId="0" borderId="124" xfId="0" applyBorder="1" applyAlignment="1" applyProtection="1">
      <alignment vertical="center" shrinkToFit="1"/>
    </xf>
    <xf numFmtId="0" fontId="1" fillId="0" borderId="275" xfId="2" applyFont="1" applyFill="1" applyBorder="1" applyAlignment="1" applyProtection="1">
      <alignment horizontal="center" vertical="center" shrinkToFit="1"/>
    </xf>
    <xf numFmtId="0" fontId="1" fillId="0" borderId="112" xfId="2" applyFont="1" applyFill="1" applyBorder="1" applyAlignment="1" applyProtection="1">
      <alignment horizontal="center" vertical="center" shrinkToFit="1"/>
    </xf>
    <xf numFmtId="0" fontId="1" fillId="0" borderId="43" xfId="2" applyFont="1" applyFill="1" applyBorder="1" applyAlignment="1" applyProtection="1">
      <alignment vertical="center" shrinkToFit="1"/>
    </xf>
    <xf numFmtId="0" fontId="1" fillId="3" borderId="320" xfId="2" applyFont="1" applyFill="1" applyBorder="1" applyAlignment="1" applyProtection="1">
      <alignment vertical="center" shrinkToFit="1"/>
    </xf>
    <xf numFmtId="0" fontId="1" fillId="3" borderId="257" xfId="2" applyFont="1" applyFill="1" applyBorder="1" applyAlignment="1" applyProtection="1">
      <alignment vertical="center" shrinkToFit="1"/>
    </xf>
    <xf numFmtId="0" fontId="1" fillId="0" borderId="316" xfId="2" applyFont="1" applyFill="1" applyBorder="1" applyAlignment="1" applyProtection="1">
      <alignment vertical="center" shrinkToFit="1"/>
    </xf>
    <xf numFmtId="0" fontId="0" fillId="0" borderId="112" xfId="0" applyFill="1" applyBorder="1" applyAlignment="1" applyProtection="1">
      <alignment vertical="center" shrinkToFit="1"/>
    </xf>
    <xf numFmtId="187" fontId="1" fillId="0" borderId="245" xfId="2" applyNumberFormat="1" applyFill="1" applyBorder="1" applyAlignment="1" applyProtection="1">
      <alignment horizontal="center" vertical="center" shrinkToFit="1"/>
    </xf>
    <xf numFmtId="187" fontId="1" fillId="0" borderId="266" xfId="2" applyNumberFormat="1" applyFill="1" applyBorder="1" applyAlignment="1" applyProtection="1">
      <alignment horizontal="center" vertical="center" shrinkToFit="1"/>
    </xf>
    <xf numFmtId="187" fontId="1" fillId="0" borderId="267" xfId="2" applyNumberFormat="1" applyFill="1" applyBorder="1" applyAlignment="1" applyProtection="1">
      <alignment horizontal="center" vertical="center" shrinkToFit="1"/>
    </xf>
    <xf numFmtId="187" fontId="1" fillId="0" borderId="264" xfId="2" applyNumberFormat="1" applyFill="1" applyBorder="1" applyAlignment="1" applyProtection="1">
      <alignment horizontal="center" vertical="center" shrinkToFit="1"/>
    </xf>
    <xf numFmtId="187" fontId="1" fillId="0" borderId="313" xfId="2" applyNumberFormat="1" applyFill="1" applyBorder="1" applyAlignment="1" applyProtection="1">
      <alignment horizontal="center" vertical="center" shrinkToFit="1"/>
    </xf>
    <xf numFmtId="0" fontId="6" fillId="0" borderId="0" xfId="1" applyFont="1" applyFill="1" applyAlignment="1">
      <alignment horizontal="left" vertical="center"/>
    </xf>
    <xf numFmtId="0" fontId="3" fillId="0" borderId="0" xfId="2" applyFont="1" applyFill="1" applyBorder="1" applyAlignment="1">
      <alignment vertical="center"/>
    </xf>
    <xf numFmtId="176" fontId="7" fillId="0" borderId="276" xfId="1" applyNumberFormat="1" applyFont="1" applyFill="1" applyBorder="1" applyAlignment="1">
      <alignment horizontal="center" vertical="center"/>
    </xf>
    <xf numFmtId="176" fontId="7" fillId="0" borderId="277" xfId="1" applyNumberFormat="1" applyFont="1" applyFill="1" applyBorder="1" applyAlignment="1">
      <alignment horizontal="center" vertical="center"/>
    </xf>
    <xf numFmtId="0" fontId="26" fillId="0" borderId="39" xfId="0" applyFont="1" applyBorder="1" applyAlignment="1">
      <alignment horizontal="left" vertical="center"/>
    </xf>
    <xf numFmtId="0" fontId="26" fillId="0" borderId="65" xfId="0" applyFont="1" applyBorder="1" applyAlignment="1">
      <alignment horizontal="left" vertical="center"/>
    </xf>
    <xf numFmtId="0" fontId="0" fillId="0" borderId="65" xfId="0" applyBorder="1" applyAlignment="1">
      <alignment horizontal="left" vertical="center"/>
    </xf>
    <xf numFmtId="0" fontId="1" fillId="0" borderId="119" xfId="0" applyFont="1" applyBorder="1" applyAlignment="1">
      <alignment vertical="center" wrapText="1"/>
    </xf>
    <xf numFmtId="0" fontId="0" fillId="0" borderId="39" xfId="0" applyBorder="1" applyAlignment="1">
      <alignment vertical="center" wrapText="1"/>
    </xf>
    <xf numFmtId="0" fontId="26" fillId="0" borderId="43" xfId="0" applyFont="1" applyBorder="1" applyAlignment="1">
      <alignment vertical="center" wrapText="1" shrinkToFit="1"/>
    </xf>
    <xf numFmtId="0" fontId="26" fillId="0" borderId="43" xfId="0" applyFont="1" applyBorder="1" applyAlignment="1">
      <alignment vertical="center" shrinkToFit="1"/>
    </xf>
    <xf numFmtId="0" fontId="0" fillId="0" borderId="43" xfId="0" applyBorder="1" applyAlignment="1">
      <alignment vertical="center" shrinkToFit="1"/>
    </xf>
    <xf numFmtId="0" fontId="0" fillId="0" borderId="39" xfId="0" applyBorder="1" applyAlignment="1">
      <alignment vertical="center" shrinkToFit="1"/>
    </xf>
    <xf numFmtId="0" fontId="26" fillId="0" borderId="65" xfId="0" applyFont="1" applyBorder="1" applyAlignment="1">
      <alignment horizontal="left" vertical="center" wrapText="1"/>
    </xf>
    <xf numFmtId="0" fontId="26" fillId="0" borderId="4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119" xfId="0" applyFont="1" applyBorder="1" applyAlignment="1">
      <alignment vertical="center" wrapText="1" shrinkToFit="1"/>
    </xf>
    <xf numFmtId="0" fontId="26" fillId="0" borderId="119" xfId="0" applyFont="1" applyBorder="1" applyAlignment="1">
      <alignment horizontal="left" vertical="center" wrapText="1" shrinkToFit="1"/>
    </xf>
    <xf numFmtId="0" fontId="26" fillId="0" borderId="43" xfId="0" applyFont="1" applyBorder="1" applyAlignment="1">
      <alignment horizontal="left" vertical="center" shrinkToFit="1"/>
    </xf>
    <xf numFmtId="0" fontId="26" fillId="0" borderId="39" xfId="0" applyFont="1" applyBorder="1" applyAlignment="1">
      <alignment horizontal="left" vertical="center" shrinkToFit="1"/>
    </xf>
    <xf numFmtId="0" fontId="34" fillId="0" borderId="119" xfId="0" applyFont="1" applyBorder="1" applyAlignment="1">
      <alignment horizontal="left" vertical="center" wrapText="1"/>
    </xf>
    <xf numFmtId="0" fontId="34" fillId="0" borderId="43" xfId="0" applyFont="1" applyBorder="1" applyAlignment="1">
      <alignment horizontal="left" vertical="center" wrapText="1"/>
    </xf>
    <xf numFmtId="0" fontId="34" fillId="0" borderId="39" xfId="0" applyFont="1" applyBorder="1" applyAlignment="1">
      <alignment horizontal="left" vertical="center" wrapText="1"/>
    </xf>
    <xf numFmtId="0" fontId="0" fillId="0" borderId="119" xfId="0" applyBorder="1" applyAlignment="1">
      <alignment horizontal="center" vertical="center"/>
    </xf>
    <xf numFmtId="0" fontId="0" fillId="0" borderId="39" xfId="0" applyBorder="1" applyAlignment="1">
      <alignment horizontal="center" vertical="center"/>
    </xf>
    <xf numFmtId="0" fontId="0" fillId="0" borderId="167" xfId="0" applyBorder="1" applyAlignment="1">
      <alignment horizontal="center" vertical="center"/>
    </xf>
    <xf numFmtId="0" fontId="26" fillId="0" borderId="43" xfId="0" applyFont="1" applyBorder="1" applyAlignment="1">
      <alignment horizontal="left" vertical="center" wrapText="1"/>
    </xf>
    <xf numFmtId="0" fontId="26" fillId="0" borderId="39" xfId="0" applyFont="1" applyBorder="1" applyAlignment="1">
      <alignment horizontal="left" vertical="center" wrapText="1"/>
    </xf>
    <xf numFmtId="0" fontId="26" fillId="0" borderId="119" xfId="0" applyFont="1" applyBorder="1" applyAlignment="1">
      <alignment vertical="center" wrapText="1"/>
    </xf>
  </cellXfs>
  <cellStyles count="3">
    <cellStyle name="標準" xfId="0" builtinId="0"/>
    <cellStyle name="標準_7 レッツ" xfId="1"/>
    <cellStyle name="標準_Book3" xfId="2"/>
  </cellStyles>
  <dxfs count="48">
    <dxf>
      <fill>
        <patternFill patternType="darkUp"/>
      </fill>
    </dxf>
    <dxf>
      <fill>
        <patternFill patternType="gray0625"/>
      </fill>
    </dxf>
    <dxf>
      <fill>
        <patternFill patternType="gray0625"/>
      </fill>
    </dxf>
    <dxf>
      <fill>
        <patternFill patternType="darkUp"/>
      </fill>
    </dxf>
    <dxf>
      <fill>
        <patternFill patternType="darkUp"/>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lightGray"/>
      </fill>
    </dxf>
    <dxf>
      <fill>
        <patternFill patternType="lightGray"/>
      </fill>
    </dxf>
    <dxf>
      <fill>
        <patternFill patternType="lightGray"/>
      </fill>
    </dxf>
    <dxf>
      <fill>
        <patternFill patternType="darkUp"/>
      </fill>
    </dxf>
    <dxf>
      <fill>
        <patternFill patternType="darkUp"/>
      </fill>
    </dxf>
    <dxf>
      <fill>
        <patternFill patternType="darkUp"/>
      </fill>
    </dxf>
  </dxfs>
  <tableStyles count="0" defaultTableStyle="TableStyleMedium2" defaultPivotStyle="PivotStyleLight16"/>
  <colors>
    <mruColors>
      <color rgb="FFCCFFFF"/>
      <color rgb="FFFFFF99"/>
      <color rgb="FFFF006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95250</xdr:colOff>
      <xdr:row>4</xdr:row>
      <xdr:rowOff>0</xdr:rowOff>
    </xdr:from>
    <xdr:to>
      <xdr:col>1</xdr:col>
      <xdr:colOff>171450</xdr:colOff>
      <xdr:row>4</xdr:row>
      <xdr:rowOff>0</xdr:rowOff>
    </xdr:to>
    <xdr:sp macro="" textlink="">
      <xdr:nvSpPr>
        <xdr:cNvPr id="3101" name="AutoShape 1"/>
        <xdr:cNvSpPr>
          <a:spLocks/>
        </xdr:cNvSpPr>
      </xdr:nvSpPr>
      <xdr:spPr bwMode="auto">
        <a:xfrm>
          <a:off x="371475" y="1247775"/>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847725</xdr:colOff>
      <xdr:row>4</xdr:row>
      <xdr:rowOff>0</xdr:rowOff>
    </xdr:from>
    <xdr:to>
      <xdr:col>1</xdr:col>
      <xdr:colOff>914400</xdr:colOff>
      <xdr:row>4</xdr:row>
      <xdr:rowOff>0</xdr:rowOff>
    </xdr:to>
    <xdr:sp macro="" textlink="">
      <xdr:nvSpPr>
        <xdr:cNvPr id="3102" name="AutoShape 2"/>
        <xdr:cNvSpPr>
          <a:spLocks/>
        </xdr:cNvSpPr>
      </xdr:nvSpPr>
      <xdr:spPr bwMode="auto">
        <a:xfrm>
          <a:off x="1123950" y="1247775"/>
          <a:ext cx="666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0523166/Desktop/27&#9314;&#25552;&#26696;&#26360;&#27096;&#24335;&#12539;&#35352;&#20837;&#20363;&#65288;1&#26376;7&#26085;&#65289;/&#9312;27&#25552;&#26696;&#26360;_&#38626;&#32887;&#32773;3&#12534;&#26376;&#9733;/27&#25552;&#26696;&#26360;&#65288;&#38626;&#6529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委託実績"/>
      <sheetName val="３訓練実施施設の概要"/>
      <sheetName val="４訓練の概要"/>
      <sheetName val="５講師名簿"/>
      <sheetName val="６カリキュラム"/>
      <sheetName val="７就職支援の概要・カリキュラム"/>
      <sheetName val="８就職担当名簿"/>
      <sheetName val="９月別カリキュラム(5月)"/>
      <sheetName val="９月別カリキュラム(6月)"/>
      <sheetName val="９月別カリキュラム(7月)"/>
      <sheetName val="９月別カリキュラム(8月)"/>
      <sheetName val="９月別カリキュラム(9月)"/>
      <sheetName val="９月別カリキュラム(10月)"/>
      <sheetName val="１０テキスト内訳"/>
      <sheetName val="１１提出物一覧"/>
    </sheetNames>
    <sheetDataSet>
      <sheetData sheetId="0">
        <row r="13">
          <cell r="Q13">
            <v>0</v>
          </cell>
          <cell r="U1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6"/>
  <sheetViews>
    <sheetView tabSelected="1" view="pageBreakPreview" zoomScale="55" zoomScaleNormal="70" zoomScaleSheetLayoutView="55" workbookViewId="0"/>
  </sheetViews>
  <sheetFormatPr defaultRowHeight="13.5" x14ac:dyDescent="0.15"/>
  <cols>
    <col min="1" max="1" width="4" customWidth="1"/>
    <col min="2" max="2" width="11.125" style="5" customWidth="1"/>
    <col min="3" max="25" width="11.125" customWidth="1"/>
  </cols>
  <sheetData>
    <row r="1" spans="1:33" ht="34.5" customHeight="1" thickTop="1" thickBot="1" x14ac:dyDescent="0.2">
      <c r="A1" s="144" t="s">
        <v>554</v>
      </c>
      <c r="E1" s="863" t="s">
        <v>378</v>
      </c>
      <c r="F1" s="863"/>
      <c r="G1" s="864"/>
      <c r="H1" s="411" t="s">
        <v>371</v>
      </c>
      <c r="I1" s="412" t="str">
        <f>IF(P13="可","9月"," ")</f>
        <v xml:space="preserve"> </v>
      </c>
      <c r="J1" s="375" t="str">
        <f>IF(Q13="可","2月"," ")</f>
        <v xml:space="preserve"> </v>
      </c>
      <c r="K1" s="645"/>
      <c r="L1" s="644"/>
      <c r="M1" s="644"/>
      <c r="N1" s="644"/>
      <c r="P1" s="850" t="str">
        <f>+B53</f>
        <v>母子特訓練</v>
      </c>
      <c r="Q1" s="851"/>
      <c r="R1" s="658">
        <f>C53</f>
        <v>0</v>
      </c>
      <c r="S1" s="846">
        <f>+D53</f>
        <v>0</v>
      </c>
      <c r="T1" s="847"/>
      <c r="U1" s="848"/>
    </row>
    <row r="2" spans="1:33" ht="13.5" customHeight="1" thickTop="1" x14ac:dyDescent="0.15">
      <c r="A2" s="144"/>
      <c r="C2" s="37"/>
      <c r="P2" s="161"/>
      <c r="Q2" s="161"/>
      <c r="S2" s="161"/>
      <c r="T2" s="161"/>
      <c r="U2" s="161"/>
    </row>
    <row r="3" spans="1:33" x14ac:dyDescent="0.15">
      <c r="A3" s="5"/>
    </row>
    <row r="4" spans="1:33" ht="17.25" x14ac:dyDescent="0.15">
      <c r="A4" s="5"/>
      <c r="B4" s="159" t="s">
        <v>249</v>
      </c>
    </row>
    <row r="5" spans="1:33" s="23" customFormat="1" ht="45" customHeight="1" x14ac:dyDescent="0.15">
      <c r="B5" s="840" t="s">
        <v>73</v>
      </c>
      <c r="C5" s="840" t="s">
        <v>16</v>
      </c>
      <c r="D5" s="796" t="s">
        <v>64</v>
      </c>
      <c r="E5" s="798"/>
      <c r="F5" s="797"/>
      <c r="G5" s="840" t="s">
        <v>102</v>
      </c>
      <c r="H5" s="796" t="s">
        <v>104</v>
      </c>
      <c r="I5" s="798"/>
      <c r="J5" s="797"/>
      <c r="K5" s="842" t="s">
        <v>103</v>
      </c>
      <c r="L5" s="811" t="s">
        <v>105</v>
      </c>
      <c r="M5" s="812"/>
      <c r="N5" s="813"/>
      <c r="O5" s="849" t="s">
        <v>15</v>
      </c>
      <c r="P5" s="849" t="s">
        <v>65</v>
      </c>
      <c r="Q5" s="849" t="s">
        <v>49</v>
      </c>
      <c r="R5" s="796" t="s">
        <v>27</v>
      </c>
      <c r="S5" s="798"/>
      <c r="T5" s="798"/>
      <c r="U5" s="797"/>
      <c r="V5" s="852" t="s">
        <v>504</v>
      </c>
      <c r="W5" s="853"/>
      <c r="X5" s="853"/>
      <c r="Y5" s="854"/>
    </row>
    <row r="6" spans="1:33" s="23" customFormat="1" ht="45" customHeight="1" thickBot="1" x14ac:dyDescent="0.2">
      <c r="B6" s="841"/>
      <c r="C6" s="841"/>
      <c r="D6" s="24" t="s">
        <v>61</v>
      </c>
      <c r="E6" s="24" t="s">
        <v>253</v>
      </c>
      <c r="F6" s="123" t="s">
        <v>62</v>
      </c>
      <c r="G6" s="841"/>
      <c r="H6" s="24" t="s">
        <v>61</v>
      </c>
      <c r="I6" s="24" t="s">
        <v>253</v>
      </c>
      <c r="J6" s="123" t="s">
        <v>62</v>
      </c>
      <c r="K6" s="843"/>
      <c r="L6" s="44" t="s">
        <v>61</v>
      </c>
      <c r="M6" s="44" t="s">
        <v>59</v>
      </c>
      <c r="N6" s="124" t="s">
        <v>62</v>
      </c>
      <c r="O6" s="840"/>
      <c r="P6" s="840"/>
      <c r="Q6" s="840"/>
      <c r="R6" s="24" t="s">
        <v>212</v>
      </c>
      <c r="S6" s="125" t="s">
        <v>62</v>
      </c>
      <c r="T6" s="125" t="s">
        <v>63</v>
      </c>
      <c r="U6" s="24" t="s">
        <v>211</v>
      </c>
      <c r="V6" s="702" t="s">
        <v>505</v>
      </c>
      <c r="W6" s="703" t="s">
        <v>93</v>
      </c>
      <c r="X6" s="855" t="s">
        <v>506</v>
      </c>
      <c r="Y6" s="856"/>
    </row>
    <row r="7" spans="1:33" s="23" customFormat="1" ht="78" customHeight="1" thickBot="1" x14ac:dyDescent="0.2">
      <c r="B7" s="312"/>
      <c r="C7" s="312"/>
      <c r="D7" s="646"/>
      <c r="E7" s="312"/>
      <c r="F7" s="313"/>
      <c r="G7" s="312"/>
      <c r="H7" s="646"/>
      <c r="I7" s="312"/>
      <c r="J7" s="313"/>
      <c r="K7" s="314"/>
      <c r="L7" s="647"/>
      <c r="M7" s="314"/>
      <c r="N7" s="315"/>
      <c r="O7" s="312"/>
      <c r="P7" s="312"/>
      <c r="Q7" s="327"/>
      <c r="R7" s="312"/>
      <c r="S7" s="313"/>
      <c r="T7" s="313"/>
      <c r="U7" s="312"/>
      <c r="V7" s="704"/>
      <c r="W7" s="705"/>
      <c r="X7" s="857"/>
      <c r="Y7" s="858"/>
    </row>
    <row r="8" spans="1:33" s="6" customFormat="1" ht="14.25" thickBot="1" x14ac:dyDescent="0.2">
      <c r="B8" s="10"/>
      <c r="O8" s="6" t="s">
        <v>462</v>
      </c>
      <c r="AC8" s="23"/>
      <c r="AD8" s="23"/>
      <c r="AE8" s="23"/>
      <c r="AF8" s="23"/>
      <c r="AG8" s="23"/>
    </row>
    <row r="9" spans="1:33" s="6" customFormat="1" ht="15" customHeight="1" thickBot="1" x14ac:dyDescent="0.2">
      <c r="B9" s="10"/>
      <c r="K9" s="139"/>
      <c r="L9" s="6" t="s">
        <v>431</v>
      </c>
    </row>
    <row r="10" spans="1:33" s="6" customFormat="1" ht="17.25" x14ac:dyDescent="0.15">
      <c r="B10" s="23"/>
      <c r="U10" s="160" t="s">
        <v>247</v>
      </c>
    </row>
    <row r="11" spans="1:33" s="23" customFormat="1" ht="45" customHeight="1" x14ac:dyDescent="0.15">
      <c r="B11" s="840" t="s">
        <v>252</v>
      </c>
      <c r="C11" s="840" t="s">
        <v>386</v>
      </c>
      <c r="D11" s="844" t="s">
        <v>441</v>
      </c>
      <c r="E11" s="796" t="s">
        <v>181</v>
      </c>
      <c r="F11" s="798"/>
      <c r="G11" s="838" t="s">
        <v>440</v>
      </c>
      <c r="H11" s="796" t="s">
        <v>32</v>
      </c>
      <c r="I11" s="798"/>
      <c r="J11" s="797"/>
      <c r="K11" s="834" t="s">
        <v>89</v>
      </c>
      <c r="L11" s="868"/>
      <c r="M11" s="869"/>
      <c r="N11" s="840" t="s">
        <v>226</v>
      </c>
      <c r="O11" s="834" t="s">
        <v>439</v>
      </c>
      <c r="P11" s="796" t="s">
        <v>40</v>
      </c>
      <c r="Q11" s="797"/>
      <c r="U11" s="796" t="s">
        <v>463</v>
      </c>
      <c r="V11" s="797"/>
    </row>
    <row r="12" spans="1:33" s="23" customFormat="1" ht="45" customHeight="1" thickBot="1" x14ac:dyDescent="0.2">
      <c r="B12" s="841"/>
      <c r="C12" s="841"/>
      <c r="D12" s="845"/>
      <c r="E12" s="113" t="s">
        <v>428</v>
      </c>
      <c r="F12" s="447" t="s">
        <v>254</v>
      </c>
      <c r="G12" s="839"/>
      <c r="H12" s="24" t="s">
        <v>222</v>
      </c>
      <c r="I12" s="24" t="s">
        <v>223</v>
      </c>
      <c r="J12" s="446" t="s">
        <v>438</v>
      </c>
      <c r="K12" s="24" t="s">
        <v>224</v>
      </c>
      <c r="L12" s="24" t="s">
        <v>225</v>
      </c>
      <c r="M12" s="46" t="s">
        <v>182</v>
      </c>
      <c r="N12" s="841"/>
      <c r="O12" s="835"/>
      <c r="P12" s="703" t="s">
        <v>460</v>
      </c>
      <c r="Q12" s="460" t="s">
        <v>461</v>
      </c>
      <c r="R12" s="415"/>
      <c r="S12" s="415"/>
      <c r="T12" s="415"/>
      <c r="U12" s="46" t="s">
        <v>149</v>
      </c>
      <c r="V12" s="46" t="s">
        <v>148</v>
      </c>
    </row>
    <row r="13" spans="1:33" s="23" customFormat="1" ht="78.75" customHeight="1" thickBot="1" x14ac:dyDescent="0.2">
      <c r="B13" s="649"/>
      <c r="C13" s="649"/>
      <c r="D13" s="650">
        <f>SUM(E13:F13)</f>
        <v>0</v>
      </c>
      <c r="E13" s="651"/>
      <c r="F13" s="652"/>
      <c r="G13" s="653"/>
      <c r="H13" s="654"/>
      <c r="I13" s="654"/>
      <c r="J13" s="655"/>
      <c r="K13" s="320"/>
      <c r="L13" s="320"/>
      <c r="M13" s="318"/>
      <c r="N13" s="320"/>
      <c r="O13" s="320"/>
      <c r="P13" s="704"/>
      <c r="Q13" s="320"/>
      <c r="R13" s="416"/>
      <c r="S13" s="416"/>
      <c r="T13" s="417"/>
      <c r="U13" s="453"/>
      <c r="V13" s="320"/>
    </row>
    <row r="14" spans="1:33" s="6" customFormat="1" ht="13.5" customHeight="1" x14ac:dyDescent="0.15">
      <c r="B14" s="10"/>
      <c r="E14" s="441" t="s">
        <v>442</v>
      </c>
      <c r="N14" s="418"/>
    </row>
    <row r="15" spans="1:33" s="6" customFormat="1" ht="13.5" customHeight="1" x14ac:dyDescent="0.15">
      <c r="B15" s="150"/>
      <c r="C15" s="151"/>
      <c r="E15" s="441" t="s">
        <v>437</v>
      </c>
    </row>
    <row r="16" spans="1:33" s="6" customFormat="1" ht="13.5" customHeight="1" x14ac:dyDescent="0.15">
      <c r="B16" s="150"/>
      <c r="C16" s="151"/>
      <c r="V16" s="413"/>
    </row>
    <row r="17" spans="2:20" s="6" customFormat="1" x14ac:dyDescent="0.15">
      <c r="B17" s="23"/>
    </row>
    <row r="18" spans="2:20" s="6" customFormat="1" ht="17.25" x14ac:dyDescent="0.15">
      <c r="B18" s="160" t="s">
        <v>248</v>
      </c>
    </row>
    <row r="19" spans="2:20" s="23" customFormat="1" ht="45" customHeight="1" x14ac:dyDescent="0.15">
      <c r="B19" s="840" t="s">
        <v>474</v>
      </c>
      <c r="C19" s="796" t="s">
        <v>96</v>
      </c>
      <c r="D19" s="797"/>
      <c r="E19" s="834" t="s">
        <v>475</v>
      </c>
      <c r="F19" s="834" t="s">
        <v>476</v>
      </c>
      <c r="G19" s="796" t="s">
        <v>113</v>
      </c>
      <c r="H19" s="798"/>
      <c r="I19" s="798"/>
      <c r="J19" s="798"/>
      <c r="K19" s="798"/>
      <c r="L19" s="798"/>
      <c r="M19" s="797"/>
      <c r="N19" s="796" t="s">
        <v>464</v>
      </c>
      <c r="O19" s="798"/>
      <c r="P19" s="798"/>
      <c r="Q19" s="798"/>
      <c r="R19" s="798"/>
      <c r="S19" s="798"/>
      <c r="T19" s="797"/>
    </row>
    <row r="20" spans="2:20" s="23" customFormat="1" ht="45" customHeight="1" thickBot="1" x14ac:dyDescent="0.2">
      <c r="B20" s="841"/>
      <c r="C20" s="470" t="s">
        <v>97</v>
      </c>
      <c r="D20" s="126" t="s">
        <v>205</v>
      </c>
      <c r="E20" s="835"/>
      <c r="F20" s="835"/>
      <c r="G20" s="469" t="s">
        <v>87</v>
      </c>
      <c r="H20" s="475" t="s">
        <v>209</v>
      </c>
      <c r="I20" s="141" t="s">
        <v>477</v>
      </c>
      <c r="J20" s="140" t="s">
        <v>478</v>
      </c>
      <c r="K20" s="46" t="s">
        <v>230</v>
      </c>
      <c r="L20" s="486" t="s">
        <v>129</v>
      </c>
      <c r="M20" s="46" t="s">
        <v>210</v>
      </c>
      <c r="N20" s="469" t="s">
        <v>87</v>
      </c>
      <c r="O20" s="475" t="s">
        <v>209</v>
      </c>
      <c r="P20" s="141" t="s">
        <v>477</v>
      </c>
      <c r="Q20" s="140" t="s">
        <v>478</v>
      </c>
      <c r="R20" s="46" t="s">
        <v>230</v>
      </c>
      <c r="S20" s="486" t="s">
        <v>129</v>
      </c>
      <c r="T20" s="46" t="s">
        <v>210</v>
      </c>
    </row>
    <row r="21" spans="2:20" s="23" customFormat="1" ht="27" customHeight="1" thickBot="1" x14ac:dyDescent="0.2">
      <c r="B21" s="778"/>
      <c r="C21" s="792"/>
      <c r="D21" s="865"/>
      <c r="E21" s="789"/>
      <c r="F21" s="823"/>
      <c r="G21" s="789"/>
      <c r="H21" s="772"/>
      <c r="I21" s="781" t="str">
        <f>IF(ISERROR(H21/$N$13),"",ROUNDDOWN(H21/$N$13,1))</f>
        <v/>
      </c>
      <c r="J21" s="784"/>
      <c r="K21" s="480"/>
      <c r="L21" s="789"/>
      <c r="M21" s="787"/>
      <c r="N21" s="789"/>
      <c r="O21" s="772"/>
      <c r="P21" s="781" t="str">
        <f>IF(ISERROR(O21/$N$13),"",ROUNDDOWN(O21/$N$13,1))</f>
        <v/>
      </c>
      <c r="Q21" s="828"/>
      <c r="R21" s="480"/>
      <c r="S21" s="823"/>
      <c r="T21" s="787"/>
    </row>
    <row r="22" spans="2:20" s="23" customFormat="1" ht="27" customHeight="1" thickBot="1" x14ac:dyDescent="0.2">
      <c r="B22" s="779"/>
      <c r="C22" s="793"/>
      <c r="D22" s="866"/>
      <c r="E22" s="790"/>
      <c r="F22" s="824"/>
      <c r="G22" s="790"/>
      <c r="H22" s="773"/>
      <c r="I22" s="782"/>
      <c r="J22" s="785"/>
      <c r="K22" s="481"/>
      <c r="L22" s="790"/>
      <c r="M22" s="788"/>
      <c r="N22" s="790"/>
      <c r="O22" s="773"/>
      <c r="P22" s="782"/>
      <c r="Q22" s="829"/>
      <c r="R22" s="481"/>
      <c r="S22" s="824"/>
      <c r="T22" s="788"/>
    </row>
    <row r="23" spans="2:20" s="23" customFormat="1" ht="27" customHeight="1" thickBot="1" x14ac:dyDescent="0.2">
      <c r="B23" s="780"/>
      <c r="C23" s="794"/>
      <c r="D23" s="867"/>
      <c r="E23" s="791"/>
      <c r="F23" s="825"/>
      <c r="G23" s="791"/>
      <c r="H23" s="774"/>
      <c r="I23" s="783"/>
      <c r="J23" s="786"/>
      <c r="K23" s="482"/>
      <c r="L23" s="791"/>
      <c r="M23" s="483"/>
      <c r="N23" s="791"/>
      <c r="O23" s="774"/>
      <c r="P23" s="783"/>
      <c r="Q23" s="830"/>
      <c r="R23" s="484"/>
      <c r="S23" s="825"/>
      <c r="T23" s="485"/>
    </row>
    <row r="24" spans="2:20" s="6" customFormat="1" ht="13.5" customHeight="1" x14ac:dyDescent="0.15">
      <c r="B24" s="770" t="s">
        <v>479</v>
      </c>
      <c r="C24" s="770"/>
      <c r="D24" s="770"/>
      <c r="E24" s="770" t="s">
        <v>480</v>
      </c>
      <c r="F24" s="770"/>
      <c r="G24" s="770"/>
      <c r="H24" s="476"/>
      <c r="I24" s="476"/>
      <c r="J24" s="476"/>
      <c r="K24" s="487" t="s">
        <v>497</v>
      </c>
      <c r="L24" s="495"/>
      <c r="M24" s="487"/>
      <c r="N24" s="495"/>
      <c r="O24" s="495"/>
      <c r="P24" s="495"/>
      <c r="Q24" s="495"/>
      <c r="R24" s="487" t="s">
        <v>497</v>
      </c>
      <c r="S24" s="495"/>
      <c r="T24" s="495"/>
    </row>
    <row r="25" spans="2:20" s="6" customFormat="1" ht="13.5" customHeight="1" x14ac:dyDescent="0.15">
      <c r="B25" s="477"/>
      <c r="C25" s="477"/>
      <c r="D25" s="477"/>
      <c r="E25" s="477"/>
      <c r="F25" s="477" t="s">
        <v>481</v>
      </c>
      <c r="G25" s="477"/>
      <c r="H25" s="477"/>
      <c r="I25" s="23"/>
      <c r="J25" s="23"/>
      <c r="K25" s="495"/>
      <c r="L25" s="495"/>
      <c r="M25" s="496" t="s">
        <v>498</v>
      </c>
      <c r="N25" s="495"/>
      <c r="O25" s="495"/>
      <c r="P25" s="495"/>
      <c r="Q25" s="495"/>
      <c r="R25" s="495"/>
      <c r="S25" s="495"/>
      <c r="T25" s="496" t="s">
        <v>498</v>
      </c>
    </row>
    <row r="26" spans="2:20" s="6" customFormat="1" ht="13.5" customHeight="1" x14ac:dyDescent="0.15">
      <c r="B26" s="477"/>
      <c r="C26" s="477"/>
      <c r="D26" s="477"/>
      <c r="E26" s="477"/>
      <c r="F26" s="477"/>
      <c r="G26" s="477"/>
      <c r="H26" s="477"/>
      <c r="I26" s="23"/>
      <c r="J26" s="23"/>
      <c r="K26" s="23"/>
      <c r="L26" s="23"/>
      <c r="M26" s="23"/>
    </row>
    <row r="27" spans="2:20" s="6" customFormat="1" x14ac:dyDescent="0.15"/>
    <row r="28" spans="2:20" s="23" customFormat="1" ht="45" customHeight="1" x14ac:dyDescent="0.15">
      <c r="B28" s="796" t="s">
        <v>216</v>
      </c>
      <c r="C28" s="798"/>
      <c r="D28" s="798"/>
      <c r="E28" s="798"/>
      <c r="F28" s="797"/>
      <c r="G28" s="469" t="s">
        <v>465</v>
      </c>
      <c r="H28" s="469" t="s">
        <v>466</v>
      </c>
      <c r="I28" s="469" t="s">
        <v>467</v>
      </c>
      <c r="J28" s="796" t="s">
        <v>468</v>
      </c>
      <c r="K28" s="798"/>
      <c r="L28" s="797"/>
      <c r="M28" s="796" t="s">
        <v>469</v>
      </c>
      <c r="N28" s="798"/>
      <c r="O28" s="797"/>
      <c r="P28" s="796" t="s">
        <v>215</v>
      </c>
      <c r="Q28" s="798"/>
      <c r="R28" s="797"/>
    </row>
    <row r="29" spans="2:20" s="23" customFormat="1" ht="45" customHeight="1" thickBot="1" x14ac:dyDescent="0.2">
      <c r="B29" s="46" t="s">
        <v>257</v>
      </c>
      <c r="C29" s="46" t="s">
        <v>100</v>
      </c>
      <c r="D29" s="46" t="s">
        <v>470</v>
      </c>
      <c r="E29" s="127" t="s">
        <v>471</v>
      </c>
      <c r="F29" s="469" t="s">
        <v>472</v>
      </c>
      <c r="G29" s="469" t="s">
        <v>214</v>
      </c>
      <c r="H29" s="469" t="s">
        <v>214</v>
      </c>
      <c r="I29" s="469" t="s">
        <v>214</v>
      </c>
      <c r="J29" s="469" t="s">
        <v>101</v>
      </c>
      <c r="K29" s="475" t="s">
        <v>108</v>
      </c>
      <c r="L29" s="475" t="s">
        <v>473</v>
      </c>
      <c r="M29" s="469" t="s">
        <v>107</v>
      </c>
      <c r="N29" s="475" t="s">
        <v>108</v>
      </c>
      <c r="O29" s="475" t="s">
        <v>473</v>
      </c>
      <c r="P29" s="46" t="s">
        <v>219</v>
      </c>
      <c r="Q29" s="46" t="s">
        <v>220</v>
      </c>
      <c r="R29" s="46" t="s">
        <v>221</v>
      </c>
    </row>
    <row r="30" spans="2:20" s="23" customFormat="1" ht="78" customHeight="1" thickBot="1" x14ac:dyDescent="0.2">
      <c r="B30" s="661"/>
      <c r="C30" s="320"/>
      <c r="D30" s="312"/>
      <c r="E30" s="319"/>
      <c r="F30" s="312"/>
      <c r="G30" s="320"/>
      <c r="H30" s="320"/>
      <c r="I30" s="320"/>
      <c r="J30" s="320"/>
      <c r="K30" s="321"/>
      <c r="L30" s="322"/>
      <c r="M30" s="320"/>
      <c r="N30" s="321"/>
      <c r="O30" s="322"/>
      <c r="P30" s="320"/>
      <c r="Q30" s="320"/>
      <c r="R30" s="320"/>
    </row>
    <row r="31" spans="2:20" s="6" customFormat="1" ht="14.25" customHeight="1" x14ac:dyDescent="0.15">
      <c r="J31" s="771"/>
      <c r="K31" s="771"/>
      <c r="L31" s="771"/>
      <c r="M31" s="771"/>
      <c r="N31" s="771"/>
      <c r="O31" s="771"/>
    </row>
    <row r="32" spans="2:20" s="6" customFormat="1" ht="13.5" customHeight="1" x14ac:dyDescent="0.15">
      <c r="B32" s="10"/>
    </row>
    <row r="33" spans="2:18" s="6" customFormat="1" x14ac:dyDescent="0.15"/>
    <row r="34" spans="2:18" s="23" customFormat="1" ht="45" customHeight="1" x14ac:dyDescent="0.15">
      <c r="B34" s="842" t="s">
        <v>265</v>
      </c>
      <c r="C34" s="811" t="s">
        <v>255</v>
      </c>
      <c r="D34" s="813"/>
      <c r="E34" s="811" t="s">
        <v>180</v>
      </c>
      <c r="F34" s="812"/>
      <c r="G34" s="812"/>
      <c r="H34" s="812"/>
      <c r="I34" s="812"/>
      <c r="J34" s="812"/>
      <c r="K34" s="813"/>
      <c r="L34" s="811" t="s">
        <v>256</v>
      </c>
      <c r="M34" s="812"/>
      <c r="N34" s="812"/>
      <c r="O34" s="812"/>
      <c r="P34" s="812"/>
      <c r="Q34" s="812"/>
      <c r="R34" s="813"/>
    </row>
    <row r="35" spans="2:18" s="23" customFormat="1" ht="45" customHeight="1" thickBot="1" x14ac:dyDescent="0.2">
      <c r="B35" s="843"/>
      <c r="C35" s="472" t="s">
        <v>97</v>
      </c>
      <c r="D35" s="128" t="s">
        <v>205</v>
      </c>
      <c r="E35" s="471" t="s">
        <v>87</v>
      </c>
      <c r="F35" s="129" t="s">
        <v>209</v>
      </c>
      <c r="G35" s="142" t="s">
        <v>477</v>
      </c>
      <c r="H35" s="134" t="s">
        <v>482</v>
      </c>
      <c r="I35" s="130" t="s">
        <v>213</v>
      </c>
      <c r="J35" s="488" t="s">
        <v>129</v>
      </c>
      <c r="K35" s="130" t="s">
        <v>210</v>
      </c>
      <c r="L35" s="471" t="s">
        <v>87</v>
      </c>
      <c r="M35" s="129" t="s">
        <v>209</v>
      </c>
      <c r="N35" s="142" t="s">
        <v>477</v>
      </c>
      <c r="O35" s="134" t="s">
        <v>482</v>
      </c>
      <c r="P35" s="130" t="s">
        <v>213</v>
      </c>
      <c r="Q35" s="488" t="s">
        <v>129</v>
      </c>
      <c r="R35" s="130" t="s">
        <v>210</v>
      </c>
    </row>
    <row r="36" spans="2:18" s="23" customFormat="1" ht="27.75" customHeight="1" thickBot="1" x14ac:dyDescent="0.2">
      <c r="B36" s="805"/>
      <c r="C36" s="814"/>
      <c r="D36" s="817"/>
      <c r="E36" s="799"/>
      <c r="F36" s="802"/>
      <c r="G36" s="775" t="str">
        <f>IF(ISERROR(F36/$N$13),"",ROUNDDOWN(F36/$N$13,1))</f>
        <v/>
      </c>
      <c r="H36" s="820"/>
      <c r="I36" s="489"/>
      <c r="J36" s="808"/>
      <c r="K36" s="826"/>
      <c r="L36" s="799"/>
      <c r="M36" s="802"/>
      <c r="N36" s="775" t="str">
        <f>IF(ISERROR(M36/$N$13),"",ROUNDDOWN(M36/$N$13,1))</f>
        <v/>
      </c>
      <c r="O36" s="831"/>
      <c r="P36" s="489"/>
      <c r="Q36" s="799"/>
      <c r="R36" s="836"/>
    </row>
    <row r="37" spans="2:18" s="23" customFormat="1" ht="27.75" customHeight="1" thickBot="1" x14ac:dyDescent="0.2">
      <c r="B37" s="806"/>
      <c r="C37" s="815"/>
      <c r="D37" s="818"/>
      <c r="E37" s="800"/>
      <c r="F37" s="803"/>
      <c r="G37" s="776"/>
      <c r="H37" s="821"/>
      <c r="I37" s="490"/>
      <c r="J37" s="809"/>
      <c r="K37" s="827"/>
      <c r="L37" s="800"/>
      <c r="M37" s="803"/>
      <c r="N37" s="776"/>
      <c r="O37" s="832"/>
      <c r="P37" s="490"/>
      <c r="Q37" s="800"/>
      <c r="R37" s="837"/>
    </row>
    <row r="38" spans="2:18" s="23" customFormat="1" ht="27.75" customHeight="1" thickBot="1" x14ac:dyDescent="0.2">
      <c r="B38" s="807"/>
      <c r="C38" s="816"/>
      <c r="D38" s="819"/>
      <c r="E38" s="801"/>
      <c r="F38" s="804"/>
      <c r="G38" s="777"/>
      <c r="H38" s="822"/>
      <c r="I38" s="491"/>
      <c r="J38" s="810"/>
      <c r="K38" s="492"/>
      <c r="L38" s="801"/>
      <c r="M38" s="804"/>
      <c r="N38" s="777"/>
      <c r="O38" s="833"/>
      <c r="P38" s="493"/>
      <c r="Q38" s="801"/>
      <c r="R38" s="494"/>
    </row>
    <row r="39" spans="2:18" s="6" customFormat="1" ht="13.5" customHeight="1" thickBot="1" x14ac:dyDescent="0.2">
      <c r="B39" s="10"/>
    </row>
    <row r="40" spans="2:18" s="6" customFormat="1" ht="15" customHeight="1" thickBot="1" x14ac:dyDescent="0.2">
      <c r="B40" s="45"/>
      <c r="C40" s="6" t="s">
        <v>432</v>
      </c>
    </row>
    <row r="41" spans="2:18" s="6" customFormat="1" x14ac:dyDescent="0.15">
      <c r="B41" s="10"/>
    </row>
    <row r="42" spans="2:18" s="6" customFormat="1" x14ac:dyDescent="0.15"/>
    <row r="43" spans="2:18" s="23" customFormat="1" ht="45" customHeight="1" x14ac:dyDescent="0.15">
      <c r="B43" s="811" t="s">
        <v>217</v>
      </c>
      <c r="C43" s="812"/>
      <c r="D43" s="812"/>
      <c r="E43" s="812"/>
      <c r="F43" s="813"/>
      <c r="G43" s="44" t="s">
        <v>454</v>
      </c>
      <c r="H43" s="44" t="s">
        <v>455</v>
      </c>
      <c r="I43" s="44" t="s">
        <v>456</v>
      </c>
      <c r="J43" s="811" t="s">
        <v>111</v>
      </c>
      <c r="K43" s="812"/>
      <c r="L43" s="813"/>
      <c r="M43" s="811" t="s">
        <v>112</v>
      </c>
      <c r="N43" s="812"/>
      <c r="O43" s="813"/>
      <c r="P43" s="811" t="s">
        <v>218</v>
      </c>
      <c r="Q43" s="812"/>
      <c r="R43" s="813"/>
    </row>
    <row r="44" spans="2:18" s="23" customFormat="1" ht="45" customHeight="1" thickBot="1" x14ac:dyDescent="0.2">
      <c r="B44" s="130" t="s">
        <v>257</v>
      </c>
      <c r="C44" s="130" t="s">
        <v>100</v>
      </c>
      <c r="D44" s="130" t="s">
        <v>450</v>
      </c>
      <c r="E44" s="131" t="s">
        <v>451</v>
      </c>
      <c r="F44" s="44" t="s">
        <v>452</v>
      </c>
      <c r="G44" s="44" t="s">
        <v>214</v>
      </c>
      <c r="H44" s="44" t="s">
        <v>214</v>
      </c>
      <c r="I44" s="44" t="s">
        <v>214</v>
      </c>
      <c r="J44" s="44" t="s">
        <v>101</v>
      </c>
      <c r="K44" s="129" t="s">
        <v>108</v>
      </c>
      <c r="L44" s="129" t="s">
        <v>453</v>
      </c>
      <c r="M44" s="44" t="s">
        <v>107</v>
      </c>
      <c r="N44" s="129" t="s">
        <v>108</v>
      </c>
      <c r="O44" s="129" t="s">
        <v>453</v>
      </c>
      <c r="P44" s="130" t="s">
        <v>219</v>
      </c>
      <c r="Q44" s="130" t="s">
        <v>220</v>
      </c>
      <c r="R44" s="130" t="s">
        <v>221</v>
      </c>
    </row>
    <row r="45" spans="2:18" s="23" customFormat="1" ht="78" customHeight="1" thickBot="1" x14ac:dyDescent="0.2">
      <c r="B45" s="648"/>
      <c r="C45" s="324"/>
      <c r="D45" s="314"/>
      <c r="E45" s="323"/>
      <c r="F45" s="314"/>
      <c r="G45" s="324"/>
      <c r="H45" s="324"/>
      <c r="I45" s="324"/>
      <c r="J45" s="324"/>
      <c r="K45" s="325"/>
      <c r="L45" s="326"/>
      <c r="M45" s="324"/>
      <c r="N45" s="325"/>
      <c r="O45" s="326"/>
      <c r="P45" s="324"/>
      <c r="Q45" s="324"/>
      <c r="R45" s="324"/>
    </row>
    <row r="46" spans="2:18" s="6" customFormat="1" ht="13.5" customHeight="1" x14ac:dyDescent="0.15">
      <c r="B46" s="10"/>
    </row>
    <row r="47" spans="2:18" s="6" customFormat="1" ht="13.5" customHeight="1" x14ac:dyDescent="0.15">
      <c r="B47" s="10"/>
    </row>
    <row r="49" spans="2:20" s="6" customFormat="1" ht="13.5" customHeight="1" x14ac:dyDescent="0.15">
      <c r="B49" s="10"/>
    </row>
    <row r="50" spans="2:20" s="6" customFormat="1" ht="17.25" x14ac:dyDescent="0.15">
      <c r="B50" s="160" t="s">
        <v>250</v>
      </c>
    </row>
    <row r="51" spans="2:20" s="23" customFormat="1" ht="45" customHeight="1" x14ac:dyDescent="0.15">
      <c r="B51" s="796" t="s">
        <v>60</v>
      </c>
      <c r="C51" s="797"/>
      <c r="D51" s="840" t="s">
        <v>116</v>
      </c>
      <c r="E51" s="796" t="s">
        <v>229</v>
      </c>
      <c r="F51" s="797"/>
      <c r="G51" s="475" t="s">
        <v>114</v>
      </c>
      <c r="H51" s="796" t="s">
        <v>227</v>
      </c>
      <c r="I51" s="798"/>
      <c r="J51" s="798"/>
      <c r="K51" s="796" t="s">
        <v>228</v>
      </c>
      <c r="L51" s="798"/>
      <c r="M51" s="798"/>
      <c r="N51" s="797"/>
      <c r="O51" s="796" t="s">
        <v>66</v>
      </c>
      <c r="P51" s="797"/>
      <c r="Q51" s="796" t="s">
        <v>67</v>
      </c>
      <c r="R51" s="798"/>
      <c r="S51" s="798"/>
      <c r="T51" s="797"/>
    </row>
    <row r="52" spans="2:20" s="23" customFormat="1" ht="45" customHeight="1" thickBot="1" x14ac:dyDescent="0.2">
      <c r="B52" s="470" t="s">
        <v>91</v>
      </c>
      <c r="C52" s="468" t="s">
        <v>483</v>
      </c>
      <c r="D52" s="841"/>
      <c r="E52" s="132" t="s">
        <v>144</v>
      </c>
      <c r="F52" s="470" t="s">
        <v>92</v>
      </c>
      <c r="G52" s="469" t="s">
        <v>115</v>
      </c>
      <c r="H52" s="143" t="s">
        <v>232</v>
      </c>
      <c r="I52" s="135" t="s">
        <v>233</v>
      </c>
      <c r="J52" s="474" t="s">
        <v>234</v>
      </c>
      <c r="K52" s="473" t="s">
        <v>232</v>
      </c>
      <c r="L52" s="138" t="s">
        <v>235</v>
      </c>
      <c r="M52" s="137" t="s">
        <v>236</v>
      </c>
      <c r="N52" s="137" t="s">
        <v>372</v>
      </c>
      <c r="O52" s="46" t="s">
        <v>93</v>
      </c>
      <c r="P52" s="46" t="s">
        <v>95</v>
      </c>
      <c r="Q52" s="469" t="s">
        <v>93</v>
      </c>
      <c r="R52" s="43" t="s">
        <v>183</v>
      </c>
      <c r="S52" s="43" t="s">
        <v>117</v>
      </c>
      <c r="T52" s="469" t="s">
        <v>94</v>
      </c>
    </row>
    <row r="53" spans="2:20" s="23" customFormat="1" ht="78.75" customHeight="1" thickBot="1" x14ac:dyDescent="0.2">
      <c r="B53" s="327" t="s">
        <v>525</v>
      </c>
      <c r="C53" s="656"/>
      <c r="D53" s="328"/>
      <c r="E53" s="329"/>
      <c r="F53" s="659"/>
      <c r="G53" s="312"/>
      <c r="H53" s="650">
        <f>SUM(I53:J53)</f>
        <v>0</v>
      </c>
      <c r="I53" s="662"/>
      <c r="J53" s="453"/>
      <c r="K53" s="650">
        <f>SUM(L53:N53)</f>
        <v>0</v>
      </c>
      <c r="L53" s="657"/>
      <c r="M53" s="453"/>
      <c r="N53" s="651"/>
      <c r="O53" s="319"/>
      <c r="P53" s="319"/>
      <c r="Q53" s="312"/>
      <c r="R53" s="316"/>
      <c r="S53" s="312"/>
      <c r="T53" s="317"/>
    </row>
    <row r="54" spans="2:20" s="6" customFormat="1" ht="13.5" customHeight="1" x14ac:dyDescent="0.15">
      <c r="B54" s="162"/>
      <c r="C54" s="770" t="s">
        <v>484</v>
      </c>
      <c r="D54" s="770"/>
      <c r="E54" s="162"/>
    </row>
    <row r="55" spans="2:20" s="6" customFormat="1" ht="13.5" customHeight="1" x14ac:dyDescent="0.15">
      <c r="B55" s="23"/>
      <c r="C55" s="23"/>
      <c r="D55" s="795" t="s">
        <v>485</v>
      </c>
      <c r="E55" s="795"/>
      <c r="F55" s="795"/>
    </row>
    <row r="56" spans="2:20" s="6" customFormat="1" ht="13.5" customHeight="1" x14ac:dyDescent="0.15">
      <c r="B56" s="10"/>
    </row>
    <row r="57" spans="2:20" s="6" customFormat="1" ht="13.5" customHeight="1" x14ac:dyDescent="0.15">
      <c r="B57" s="10"/>
    </row>
    <row r="58" spans="2:20" s="6" customFormat="1" ht="13.5" customHeight="1" x14ac:dyDescent="0.15">
      <c r="B58" s="10"/>
    </row>
    <row r="59" spans="2:20" s="6" customFormat="1" ht="13.5" customHeight="1" x14ac:dyDescent="0.15">
      <c r="B59" s="10"/>
    </row>
    <row r="60" spans="2:20" s="6" customFormat="1" ht="17.25" x14ac:dyDescent="0.15">
      <c r="B60" s="160" t="s">
        <v>259</v>
      </c>
    </row>
    <row r="61" spans="2:20" s="23" customFormat="1" ht="45" customHeight="1" x14ac:dyDescent="0.15">
      <c r="B61" s="796" t="s">
        <v>486</v>
      </c>
      <c r="C61" s="797"/>
      <c r="D61" s="796" t="s">
        <v>184</v>
      </c>
      <c r="E61" s="798"/>
      <c r="F61" s="798"/>
      <c r="G61" s="798"/>
      <c r="H61" s="797"/>
      <c r="I61" s="796" t="s">
        <v>34</v>
      </c>
      <c r="J61" s="798"/>
      <c r="K61" s="797"/>
      <c r="L61" s="834" t="s">
        <v>487</v>
      </c>
      <c r="M61" s="796" t="s">
        <v>119</v>
      </c>
      <c r="N61" s="798"/>
      <c r="O61" s="797"/>
    </row>
    <row r="62" spans="2:20" s="23" customFormat="1" ht="45" customHeight="1" thickBot="1" x14ac:dyDescent="0.2">
      <c r="B62" s="43" t="s">
        <v>70</v>
      </c>
      <c r="C62" s="43" t="s">
        <v>71</v>
      </c>
      <c r="D62" s="706" t="s">
        <v>507</v>
      </c>
      <c r="E62" s="143" t="s">
        <v>237</v>
      </c>
      <c r="F62" s="859" t="s">
        <v>534</v>
      </c>
      <c r="G62" s="860"/>
      <c r="H62" s="133" t="s">
        <v>284</v>
      </c>
      <c r="I62" s="469" t="s">
        <v>101</v>
      </c>
      <c r="J62" s="475" t="s">
        <v>108</v>
      </c>
      <c r="K62" s="475" t="s">
        <v>488</v>
      </c>
      <c r="L62" s="835"/>
      <c r="M62" s="136" t="s">
        <v>489</v>
      </c>
      <c r="N62" s="469" t="s">
        <v>118</v>
      </c>
      <c r="O62" s="469" t="s">
        <v>42</v>
      </c>
    </row>
    <row r="63" spans="2:20" s="23" customFormat="1" ht="78.75" customHeight="1" thickBot="1" x14ac:dyDescent="0.2">
      <c r="B63" s="320"/>
      <c r="C63" s="320"/>
      <c r="D63" s="704"/>
      <c r="E63" s="650">
        <f>F63+H63</f>
        <v>0</v>
      </c>
      <c r="F63" s="861"/>
      <c r="G63" s="862"/>
      <c r="H63" s="453"/>
      <c r="I63" s="320"/>
      <c r="J63" s="321"/>
      <c r="K63" s="322"/>
      <c r="L63" s="661"/>
      <c r="M63" s="454"/>
      <c r="N63" s="331"/>
      <c r="O63" s="330"/>
    </row>
    <row r="64" spans="2:20" s="6" customFormat="1" x14ac:dyDescent="0.15">
      <c r="B64" s="478" t="s">
        <v>490</v>
      </c>
      <c r="H64" s="478"/>
      <c r="L64" s="6" t="s">
        <v>491</v>
      </c>
    </row>
    <row r="65" spans="2:35" s="6" customFormat="1" x14ac:dyDescent="0.15">
      <c r="B65" s="478"/>
      <c r="M65" s="477"/>
      <c r="O65" s="477" t="s">
        <v>492</v>
      </c>
      <c r="AH65" s="23"/>
      <c r="AI65" s="23"/>
    </row>
    <row r="66" spans="2:35" x14ac:dyDescent="0.15">
      <c r="AH66" s="23"/>
      <c r="AI66" s="23"/>
    </row>
    <row r="67" spans="2:35" x14ac:dyDescent="0.15">
      <c r="AH67" s="23"/>
      <c r="AI67" s="23"/>
    </row>
    <row r="69" spans="2:35" x14ac:dyDescent="0.15">
      <c r="D69" s="10"/>
    </row>
    <row r="70" spans="2:35" ht="14.25" customHeight="1" x14ac:dyDescent="0.15"/>
    <row r="73" spans="2:35" x14ac:dyDescent="0.15">
      <c r="B73" s="23"/>
    </row>
    <row r="74" spans="2:35" x14ac:dyDescent="0.15">
      <c r="AH74" s="23"/>
      <c r="AI74" s="23"/>
    </row>
    <row r="75" spans="2:35" x14ac:dyDescent="0.15">
      <c r="B75" s="23"/>
      <c r="AH75" s="6"/>
      <c r="AI75" s="6"/>
    </row>
    <row r="85" spans="2:2" x14ac:dyDescent="0.15">
      <c r="B85"/>
    </row>
    <row r="86" spans="2:2" x14ac:dyDescent="0.15">
      <c r="B86"/>
    </row>
    <row r="87" spans="2:2" x14ac:dyDescent="0.15">
      <c r="B87"/>
    </row>
    <row r="88" spans="2:2" x14ac:dyDescent="0.15">
      <c r="B88"/>
    </row>
    <row r="89" spans="2:2" x14ac:dyDescent="0.15">
      <c r="B89"/>
    </row>
    <row r="90" spans="2:2" x14ac:dyDescent="0.15">
      <c r="B90"/>
    </row>
    <row r="91" spans="2:2" x14ac:dyDescent="0.15">
      <c r="B91"/>
    </row>
    <row r="92" spans="2:2" x14ac:dyDescent="0.15">
      <c r="B92"/>
    </row>
    <row r="93" spans="2:2" x14ac:dyDescent="0.15">
      <c r="B93"/>
    </row>
    <row r="94" spans="2:2" x14ac:dyDescent="0.15">
      <c r="B94"/>
    </row>
    <row r="95" spans="2:2" x14ac:dyDescent="0.15">
      <c r="B95"/>
    </row>
    <row r="96" spans="2:2" x14ac:dyDescent="0.15">
      <c r="B96"/>
    </row>
  </sheetData>
  <sheetProtection formatCells="0" formatColumns="0" formatRows="0"/>
  <mergeCells count="97">
    <mergeCell ref="F62:G62"/>
    <mergeCell ref="F63:G63"/>
    <mergeCell ref="D61:H61"/>
    <mergeCell ref="E1:G1"/>
    <mergeCell ref="G21:G23"/>
    <mergeCell ref="E21:E23"/>
    <mergeCell ref="F21:F23"/>
    <mergeCell ref="D21:D23"/>
    <mergeCell ref="E34:K34"/>
    <mergeCell ref="B28:F28"/>
    <mergeCell ref="J28:L28"/>
    <mergeCell ref="G5:G6"/>
    <mergeCell ref="H5:J5"/>
    <mergeCell ref="K5:K6"/>
    <mergeCell ref="K11:M11"/>
    <mergeCell ref="L5:N5"/>
    <mergeCell ref="S1:U1"/>
    <mergeCell ref="H11:J11"/>
    <mergeCell ref="P5:P6"/>
    <mergeCell ref="O5:O6"/>
    <mergeCell ref="R5:U5"/>
    <mergeCell ref="Q5:Q6"/>
    <mergeCell ref="U11:V11"/>
    <mergeCell ref="P1:Q1"/>
    <mergeCell ref="V5:Y5"/>
    <mergeCell ref="X6:Y6"/>
    <mergeCell ref="X7:Y7"/>
    <mergeCell ref="B5:B6"/>
    <mergeCell ref="C5:C6"/>
    <mergeCell ref="C34:D34"/>
    <mergeCell ref="D5:F5"/>
    <mergeCell ref="D51:D52"/>
    <mergeCell ref="B19:B20"/>
    <mergeCell ref="C19:D19"/>
    <mergeCell ref="E19:E20"/>
    <mergeCell ref="B43:F43"/>
    <mergeCell ref="B11:B12"/>
    <mergeCell ref="B34:B35"/>
    <mergeCell ref="C11:C12"/>
    <mergeCell ref="E11:F11"/>
    <mergeCell ref="D11:D12"/>
    <mergeCell ref="F19:F20"/>
    <mergeCell ref="B51:C51"/>
    <mergeCell ref="G11:G12"/>
    <mergeCell ref="G19:M19"/>
    <mergeCell ref="N19:T19"/>
    <mergeCell ref="O11:O12"/>
    <mergeCell ref="N11:N12"/>
    <mergeCell ref="P11:Q11"/>
    <mergeCell ref="M61:O61"/>
    <mergeCell ref="L61:L62"/>
    <mergeCell ref="M28:O28"/>
    <mergeCell ref="L34:R34"/>
    <mergeCell ref="P28:R28"/>
    <mergeCell ref="O51:P51"/>
    <mergeCell ref="Q51:T51"/>
    <mergeCell ref="P43:R43"/>
    <mergeCell ref="R36:R37"/>
    <mergeCell ref="M43:O43"/>
    <mergeCell ref="S21:S23"/>
    <mergeCell ref="T21:T22"/>
    <mergeCell ref="O21:O23"/>
    <mergeCell ref="K51:N51"/>
    <mergeCell ref="K36:K37"/>
    <mergeCell ref="L36:L38"/>
    <mergeCell ref="M36:M38"/>
    <mergeCell ref="Q36:Q38"/>
    <mergeCell ref="P21:P23"/>
    <mergeCell ref="Q21:Q23"/>
    <mergeCell ref="L21:L23"/>
    <mergeCell ref="O36:O38"/>
    <mergeCell ref="D55:F55"/>
    <mergeCell ref="C54:D54"/>
    <mergeCell ref="B61:C61"/>
    <mergeCell ref="H51:J51"/>
    <mergeCell ref="E36:E38"/>
    <mergeCell ref="F36:F38"/>
    <mergeCell ref="G36:G38"/>
    <mergeCell ref="B36:B38"/>
    <mergeCell ref="E51:F51"/>
    <mergeCell ref="J36:J38"/>
    <mergeCell ref="I61:K61"/>
    <mergeCell ref="J43:L43"/>
    <mergeCell ref="C36:C38"/>
    <mergeCell ref="D36:D38"/>
    <mergeCell ref="H36:H38"/>
    <mergeCell ref="B24:D24"/>
    <mergeCell ref="E24:G24"/>
    <mergeCell ref="J31:O31"/>
    <mergeCell ref="H21:H23"/>
    <mergeCell ref="N36:N38"/>
    <mergeCell ref="B21:B23"/>
    <mergeCell ref="I21:I23"/>
    <mergeCell ref="J21:J23"/>
    <mergeCell ref="M21:M22"/>
    <mergeCell ref="N21:N23"/>
    <mergeCell ref="C21:C23"/>
  </mergeCells>
  <phoneticPr fontId="2"/>
  <conditionalFormatting sqref="E13:F13">
    <cfRule type="expression" dxfId="47" priority="1" stopIfTrue="1">
      <formula>92&gt;$E$13+$F$13</formula>
    </cfRule>
  </conditionalFormatting>
  <conditionalFormatting sqref="E63">
    <cfRule type="cellIs" dxfId="46" priority="2" stopIfTrue="1" operator="lessThan">
      <formula>1</formula>
    </cfRule>
  </conditionalFormatting>
  <dataValidations xWindow="287" yWindow="581" count="19">
    <dataValidation type="whole" allowBlank="1" showInputMessage="1" showErrorMessage="1" error="就職支援時間は4時間以上8時間以下で設定してください" sqref="G13">
      <formula1>4</formula1>
      <formula2>8</formula2>
    </dataValidation>
    <dataValidation type="whole" allowBlank="1" showInputMessage="1" showErrorMessage="1" error="1時限あたりの時間数は45分以上60分以下で設定してください" sqref="J13">
      <formula1>45</formula1>
      <formula2>60</formula2>
    </dataValidation>
    <dataValidation allowBlank="1" showInputMessage="1" showErrorMessage="1" prompt="学科時間と実技時間の合計が92時間以上になるように設定してください" sqref="E13:F13"/>
    <dataValidation type="whole" operator="lessThanOrEqual" allowBlank="1" showInputMessage="1" showErrorMessage="1" error="見積金額は60,000円以下で設定してください" sqref="B13">
      <formula1>60000</formula1>
    </dataValidation>
    <dataValidation type="whole" operator="lessThanOrEqual" allowBlank="1" showInputMessage="1" showErrorMessage="1" error="保育サービス見積金額は66,000円以下で設定してください" sqref="C13">
      <formula1>66000</formula1>
    </dataValidation>
    <dataValidation allowBlank="1" showInputMessage="1" showErrorMessage="1" prompt="施設の外観写真を添付してください" sqref="G7 K7"/>
    <dataValidation type="list" allowBlank="1" showInputMessage="1" showErrorMessage="1" prompt="確認できるような教室写真を添付してください" sqref="C45">
      <formula1>"デスクトップ型,ノート型"</formula1>
    </dataValidation>
    <dataValidation allowBlank="1" showInputMessage="1" showErrorMessage="1" prompt="ホームページの写し等資格の概要がわかる書類を添付してください" sqref="O53:T53"/>
    <dataValidation type="list" allowBlank="1" showInputMessage="1" showErrorMessage="1" prompt="職業紹介権がある場合は、許可証の写しを添付してください" sqref="B63:C63">
      <formula1>"○"</formula1>
    </dataValidation>
    <dataValidation type="list" allowBlank="1" showInputMessage="1" showErrorMessage="1" prompt="ある場合は写真を添付してください" sqref="J30:K30 M30:N30 J45:K45 M45:N45 I63:J63">
      <formula1>"○"</formula1>
    </dataValidation>
    <dataValidation type="list" allowBlank="1" showInputMessage="1" showErrorMessage="1" sqref="L30 O30 L45 O45 K63">
      <formula1>"○"</formula1>
    </dataValidation>
    <dataValidation type="list" allowBlank="1" showInputMessage="1" showErrorMessage="1" sqref="U13:V13 L63 F21 V7">
      <formula1>"有,無"</formula1>
    </dataValidation>
    <dataValidation type="list" allowBlank="1" showInputMessage="1" showErrorMessage="1" sqref="P13:Q13">
      <formula1>"可,不可"</formula1>
    </dataValidation>
    <dataValidation type="list" allowBlank="1" showInputMessage="1" showErrorMessage="1" sqref="M63">
      <formula1>"常時開放,時間限定"</formula1>
    </dataValidation>
    <dataValidation type="textLength" operator="lessThanOrEqual" allowBlank="1" showInputMessage="1" showErrorMessage="1" error="訓練科名は２０文字以内で設定してください。" sqref="D53">
      <formula1>20</formula1>
    </dataValidation>
    <dataValidation type="list" allowBlank="1" showInputMessage="1" showErrorMessage="1" prompt="確認できるような教室写真を添付してください" sqref="J36:J38 L21:L23 S21:S23 Q36:Q38">
      <formula1>"折りたたみパイプ椅子,パイプ椅子,OAチェア（4本脚・5本脚）,その他"</formula1>
    </dataValidation>
    <dataValidation type="whole" allowBlank="1" showInputMessage="1" showErrorMessage="1" error="受入可能定員は1人以上10人以下で設定してください" sqref="N13">
      <formula1>1</formula1>
      <formula2>10</formula2>
    </dataValidation>
    <dataValidation type="list" allowBlank="1" showInputMessage="1" showErrorMessage="1" sqref="O36:O38 Q21:Q23 H36:H38 J21">
      <formula1>"1,2,3,4,5"</formula1>
    </dataValidation>
    <dataValidation type="list" allowBlank="1" showInputMessage="1" showErrorMessage="1" prompt="確認できるような教室写真を添付してください" sqref="C30">
      <formula1>"デスクトップ型,ノート型"</formula1>
    </dataValidation>
  </dataValidations>
  <printOptions horizontalCentered="1"/>
  <pageMargins left="0.59055118110236227" right="0.19685039370078741" top="0.59055118110236227" bottom="0.59055118110236227" header="0.39370078740157483" footer="0.31496062992125984"/>
  <pageSetup paperSize="9" scale="35" orientation="portrait" horizontalDpi="300" r:id="rId1"/>
  <headerFooter alignWithMargins="0">
    <oddHeader>&amp;R&amp;10&amp;F</oddHeader>
  </headerFooter>
  <cellWatches>
    <cellWatch r="F13"/>
  </cellWatch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58"/>
  <sheetViews>
    <sheetView view="pageBreakPreview" zoomScale="90" zoomScaleNormal="75" zoomScaleSheetLayoutView="90" workbookViewId="0"/>
  </sheetViews>
  <sheetFormatPr defaultRowHeight="13.5" x14ac:dyDescent="0.15"/>
  <cols>
    <col min="1" max="1" width="4.625" style="385" customWidth="1"/>
    <col min="2" max="2" width="3.375" style="385" bestFit="1" customWidth="1"/>
    <col min="3" max="3" width="27.625" style="399" customWidth="1"/>
    <col min="4" max="4" width="5.75" style="385" customWidth="1"/>
    <col min="5" max="5" width="4.625" style="385" customWidth="1"/>
    <col min="6" max="6" width="3.375" style="385" bestFit="1" customWidth="1"/>
    <col min="7" max="7" width="27.625" style="399" customWidth="1"/>
    <col min="8" max="8" width="5.75" style="385" customWidth="1"/>
    <col min="9" max="9" width="4.625" style="385" customWidth="1"/>
    <col min="10" max="10" width="3.25" style="385" customWidth="1"/>
    <col min="11" max="11" width="27.625" style="399" customWidth="1"/>
    <col min="12" max="12" width="5.75" style="385" customWidth="1"/>
    <col min="13" max="13" width="4.75" style="385" bestFit="1" customWidth="1"/>
    <col min="14" max="14" width="5.625" style="385" bestFit="1" customWidth="1"/>
    <col min="15" max="16384" width="9" style="385"/>
  </cols>
  <sheetData>
    <row r="1" spans="1:12" ht="17.25" x14ac:dyDescent="0.15">
      <c r="A1" s="383" t="s">
        <v>388</v>
      </c>
      <c r="B1" s="383"/>
      <c r="C1" s="384"/>
      <c r="D1" s="383"/>
      <c r="E1" s="383"/>
      <c r="F1" s="383"/>
      <c r="G1" s="384"/>
      <c r="H1" s="383"/>
      <c r="I1" s="383">
        <v>9</v>
      </c>
      <c r="K1" s="384" t="s">
        <v>39</v>
      </c>
      <c r="L1" s="383"/>
    </row>
    <row r="2" spans="1:12" ht="9.75" customHeight="1" x14ac:dyDescent="0.15">
      <c r="A2" s="386"/>
      <c r="B2" s="386"/>
      <c r="C2" s="387"/>
      <c r="D2" s="386"/>
      <c r="E2" s="386"/>
      <c r="F2" s="386"/>
      <c r="G2" s="387"/>
      <c r="H2" s="386"/>
      <c r="I2" s="386"/>
      <c r="J2" s="386"/>
      <c r="K2" s="387"/>
      <c r="L2" s="386"/>
    </row>
    <row r="3" spans="1:12" ht="15" customHeight="1" x14ac:dyDescent="0.15">
      <c r="A3" s="386"/>
      <c r="B3" s="386"/>
      <c r="C3" s="387"/>
      <c r="D3" s="386"/>
      <c r="E3" s="386"/>
      <c r="F3" s="386"/>
      <c r="G3" s="387"/>
      <c r="H3" s="1286" t="s">
        <v>290</v>
      </c>
      <c r="I3" s="1287"/>
      <c r="J3" s="1287"/>
      <c r="K3" s="1284">
        <f>入力表!D53</f>
        <v>0</v>
      </c>
      <c r="L3" s="1285"/>
    </row>
    <row r="4" spans="1:12" ht="15" customHeight="1" x14ac:dyDescent="0.15">
      <c r="A4" s="386"/>
      <c r="B4" s="386"/>
      <c r="C4" s="387"/>
      <c r="D4" s="386"/>
      <c r="E4" s="386"/>
      <c r="F4" s="386"/>
      <c r="G4" s="387"/>
      <c r="H4" s="1286" t="s">
        <v>35</v>
      </c>
      <c r="I4" s="1287"/>
      <c r="J4" s="1287"/>
      <c r="K4" s="1284">
        <f>入力表!G7</f>
        <v>0</v>
      </c>
      <c r="L4" s="1285"/>
    </row>
    <row r="5" spans="1:12" s="390" customFormat="1" x14ac:dyDescent="0.15">
      <c r="A5" s="389" t="s">
        <v>176</v>
      </c>
      <c r="B5" s="390" t="s">
        <v>457</v>
      </c>
      <c r="C5" s="391"/>
      <c r="D5" s="392"/>
      <c r="E5" s="389"/>
      <c r="G5" s="391"/>
      <c r="H5" s="392"/>
      <c r="I5" s="392"/>
      <c r="J5" s="388"/>
      <c r="K5" s="393" t="s">
        <v>28</v>
      </c>
      <c r="L5" s="394">
        <f>入力表!E13</f>
        <v>0</v>
      </c>
    </row>
    <row r="6" spans="1:12" s="390" customFormat="1" x14ac:dyDescent="0.15">
      <c r="A6" s="389" t="s">
        <v>177</v>
      </c>
      <c r="B6" s="390" t="s">
        <v>427</v>
      </c>
      <c r="C6" s="391"/>
      <c r="D6" s="392"/>
      <c r="E6" s="389"/>
      <c r="G6" s="391"/>
      <c r="H6" s="392"/>
      <c r="I6" s="392"/>
      <c r="J6" s="388"/>
      <c r="K6" s="393" t="s">
        <v>29</v>
      </c>
      <c r="L6" s="394">
        <f>入力表!F13</f>
        <v>0</v>
      </c>
    </row>
    <row r="7" spans="1:12" s="390" customFormat="1" x14ac:dyDescent="0.15">
      <c r="A7" s="389" t="s">
        <v>178</v>
      </c>
      <c r="B7" s="1268" t="s">
        <v>430</v>
      </c>
      <c r="C7" s="1288"/>
      <c r="D7" s="1288"/>
      <c r="E7" s="1288"/>
      <c r="F7" s="1288"/>
      <c r="G7" s="1288"/>
      <c r="H7" s="1288"/>
      <c r="I7" s="1288"/>
      <c r="J7" s="1288"/>
      <c r="K7" s="393" t="s">
        <v>83</v>
      </c>
      <c r="L7" s="394">
        <f>入力表!G13</f>
        <v>0</v>
      </c>
    </row>
    <row r="8" spans="1:12" s="390" customFormat="1" x14ac:dyDescent="0.15">
      <c r="A8" s="395" t="s">
        <v>179</v>
      </c>
      <c r="B8" s="396" t="s">
        <v>82</v>
      </c>
      <c r="C8" s="397"/>
      <c r="D8" s="392"/>
      <c r="E8" s="389"/>
      <c r="F8" s="392"/>
      <c r="G8" s="391"/>
      <c r="H8" s="392"/>
      <c r="I8" s="389"/>
      <c r="J8" s="388"/>
      <c r="K8" s="393" t="s">
        <v>288</v>
      </c>
      <c r="L8" s="394">
        <v>6</v>
      </c>
    </row>
    <row r="9" spans="1:12" s="390" customFormat="1" x14ac:dyDescent="0.15">
      <c r="A9" s="395" t="s">
        <v>368</v>
      </c>
      <c r="B9" s="396" t="s">
        <v>335</v>
      </c>
      <c r="C9" s="397"/>
      <c r="D9" s="392"/>
      <c r="E9" s="389"/>
      <c r="F9" s="392"/>
      <c r="G9" s="391"/>
      <c r="H9" s="392"/>
      <c r="I9" s="389"/>
      <c r="J9" s="388"/>
      <c r="K9" s="393"/>
      <c r="L9" s="398"/>
    </row>
    <row r="10" spans="1:12" s="390" customFormat="1" x14ac:dyDescent="0.15">
      <c r="A10" s="389" t="s">
        <v>176</v>
      </c>
      <c r="B10" s="767" t="s">
        <v>553</v>
      </c>
      <c r="C10" s="397"/>
      <c r="D10" s="392"/>
      <c r="E10" s="389"/>
      <c r="F10" s="392"/>
      <c r="G10" s="764"/>
      <c r="H10" s="392"/>
      <c r="I10" s="389"/>
      <c r="J10" s="765"/>
      <c r="K10" s="393"/>
      <c r="L10" s="398"/>
    </row>
    <row r="11" spans="1:12" ht="11.25" customHeight="1" thickBot="1" x14ac:dyDescent="0.2">
      <c r="A11" s="386"/>
      <c r="B11" s="386"/>
      <c r="C11" s="387"/>
      <c r="D11" s="386"/>
      <c r="E11" s="386"/>
      <c r="F11" s="386"/>
      <c r="G11" s="387"/>
      <c r="H11" s="386"/>
      <c r="I11" s="386"/>
      <c r="J11" s="386"/>
      <c r="K11" s="387"/>
      <c r="L11" s="386"/>
    </row>
    <row r="12" spans="1:12" ht="27" customHeight="1" thickTop="1" thickBot="1" x14ac:dyDescent="0.2">
      <c r="A12" s="1274"/>
      <c r="B12" s="1274"/>
      <c r="C12" s="1274"/>
      <c r="D12" s="419"/>
      <c r="E12" s="1271">
        <f>E13</f>
        <v>43346</v>
      </c>
      <c r="F12" s="1272"/>
      <c r="G12" s="1273"/>
      <c r="H12" s="461" t="s">
        <v>77</v>
      </c>
      <c r="K12" s="385"/>
    </row>
    <row r="13" spans="1:12" s="399" customFormat="1" ht="27" customHeight="1" thickTop="1" x14ac:dyDescent="0.15">
      <c r="A13" s="391"/>
      <c r="B13" s="391"/>
      <c r="C13" s="391"/>
      <c r="D13" s="407"/>
      <c r="E13" s="686">
        <v>43346</v>
      </c>
      <c r="F13" s="687">
        <f>WEEKDAY(E13)</f>
        <v>2</v>
      </c>
      <c r="G13" s="688" t="s">
        <v>459</v>
      </c>
      <c r="H13" s="689">
        <v>3</v>
      </c>
    </row>
    <row r="14" spans="1:12" s="399" customFormat="1" ht="27" customHeight="1" x14ac:dyDescent="0.15">
      <c r="A14" s="391"/>
      <c r="B14" s="391"/>
      <c r="C14" s="391"/>
      <c r="D14" s="407"/>
      <c r="E14" s="690">
        <f>E13+1</f>
        <v>43347</v>
      </c>
      <c r="F14" s="466">
        <f>WEEKDAY(E14)</f>
        <v>3</v>
      </c>
      <c r="G14" s="467"/>
      <c r="H14" s="667"/>
    </row>
    <row r="15" spans="1:12" s="399" customFormat="1" ht="27" customHeight="1" x14ac:dyDescent="0.15">
      <c r="A15" s="391"/>
      <c r="B15" s="391"/>
      <c r="C15" s="391"/>
      <c r="D15" s="407"/>
      <c r="E15" s="690">
        <f t="shared" ref="E15:E38" si="0">E14+1</f>
        <v>43348</v>
      </c>
      <c r="F15" s="466">
        <f t="shared" ref="F15:F38" si="1">WEEKDAY(E15)</f>
        <v>4</v>
      </c>
      <c r="G15" s="456"/>
      <c r="H15" s="667"/>
    </row>
    <row r="16" spans="1:12" s="399" customFormat="1" ht="27" customHeight="1" x14ac:dyDescent="0.15">
      <c r="A16" s="391"/>
      <c r="B16" s="391"/>
      <c r="C16" s="391"/>
      <c r="D16" s="407"/>
      <c r="E16" s="690">
        <f t="shared" si="0"/>
        <v>43349</v>
      </c>
      <c r="F16" s="466">
        <f t="shared" si="1"/>
        <v>5</v>
      </c>
      <c r="G16" s="456"/>
      <c r="H16" s="667"/>
    </row>
    <row r="17" spans="1:8" s="399" customFormat="1" ht="27" customHeight="1" x14ac:dyDescent="0.15">
      <c r="A17" s="391"/>
      <c r="B17" s="391"/>
      <c r="C17" s="391"/>
      <c r="D17" s="407"/>
      <c r="E17" s="690">
        <f t="shared" si="0"/>
        <v>43350</v>
      </c>
      <c r="F17" s="466">
        <f t="shared" si="1"/>
        <v>6</v>
      </c>
      <c r="G17" s="456"/>
      <c r="H17" s="667"/>
    </row>
    <row r="18" spans="1:8" s="399" customFormat="1" ht="27" customHeight="1" x14ac:dyDescent="0.15">
      <c r="A18" s="391"/>
      <c r="B18" s="391"/>
      <c r="C18" s="407"/>
      <c r="D18" s="407"/>
      <c r="E18" s="690">
        <f t="shared" si="0"/>
        <v>43351</v>
      </c>
      <c r="F18" s="466">
        <f t="shared" si="1"/>
        <v>7</v>
      </c>
      <c r="G18" s="456"/>
      <c r="H18" s="667"/>
    </row>
    <row r="19" spans="1:8" s="399" customFormat="1" ht="27" customHeight="1" x14ac:dyDescent="0.15">
      <c r="A19" s="391"/>
      <c r="B19" s="391"/>
      <c r="C19" s="407"/>
      <c r="D19" s="407"/>
      <c r="E19" s="690">
        <f t="shared" si="0"/>
        <v>43352</v>
      </c>
      <c r="F19" s="466">
        <f t="shared" si="1"/>
        <v>1</v>
      </c>
      <c r="G19" s="456"/>
      <c r="H19" s="667"/>
    </row>
    <row r="20" spans="1:8" s="399" customFormat="1" ht="27" customHeight="1" x14ac:dyDescent="0.15">
      <c r="A20" s="391"/>
      <c r="B20" s="391"/>
      <c r="C20" s="407"/>
      <c r="D20" s="407"/>
      <c r="E20" s="690">
        <f t="shared" si="0"/>
        <v>43353</v>
      </c>
      <c r="F20" s="466">
        <f t="shared" si="1"/>
        <v>2</v>
      </c>
      <c r="G20" s="456"/>
      <c r="H20" s="667"/>
    </row>
    <row r="21" spans="1:8" s="399" customFormat="1" ht="27" customHeight="1" x14ac:dyDescent="0.15">
      <c r="A21" s="391"/>
      <c r="B21" s="391"/>
      <c r="C21" s="391"/>
      <c r="D21" s="407"/>
      <c r="E21" s="690">
        <f t="shared" si="0"/>
        <v>43354</v>
      </c>
      <c r="F21" s="466">
        <f t="shared" si="1"/>
        <v>3</v>
      </c>
      <c r="G21" s="456"/>
      <c r="H21" s="667"/>
    </row>
    <row r="22" spans="1:8" s="399" customFormat="1" ht="27" customHeight="1" x14ac:dyDescent="0.15">
      <c r="A22" s="391"/>
      <c r="B22" s="391"/>
      <c r="C22" s="391"/>
      <c r="D22" s="407"/>
      <c r="E22" s="690">
        <f t="shared" si="0"/>
        <v>43355</v>
      </c>
      <c r="F22" s="466">
        <f t="shared" si="1"/>
        <v>4</v>
      </c>
      <c r="G22" s="456"/>
      <c r="H22" s="667"/>
    </row>
    <row r="23" spans="1:8" s="399" customFormat="1" ht="27" customHeight="1" x14ac:dyDescent="0.15">
      <c r="A23" s="391"/>
      <c r="B23" s="391"/>
      <c r="C23" s="391"/>
      <c r="D23" s="407"/>
      <c r="E23" s="690">
        <f t="shared" si="0"/>
        <v>43356</v>
      </c>
      <c r="F23" s="466">
        <f t="shared" si="1"/>
        <v>5</v>
      </c>
      <c r="G23" s="456"/>
      <c r="H23" s="667"/>
    </row>
    <row r="24" spans="1:8" s="399" customFormat="1" ht="27" customHeight="1" x14ac:dyDescent="0.15">
      <c r="A24" s="391"/>
      <c r="B24" s="391"/>
      <c r="C24" s="391"/>
      <c r="D24" s="407"/>
      <c r="E24" s="690">
        <f t="shared" si="0"/>
        <v>43357</v>
      </c>
      <c r="F24" s="466">
        <f t="shared" si="1"/>
        <v>6</v>
      </c>
      <c r="G24" s="467"/>
      <c r="H24" s="668"/>
    </row>
    <row r="25" spans="1:8" s="399" customFormat="1" ht="27" customHeight="1" x14ac:dyDescent="0.15">
      <c r="A25" s="391"/>
      <c r="B25" s="391"/>
      <c r="C25" s="407"/>
      <c r="D25" s="407"/>
      <c r="E25" s="690">
        <f t="shared" si="0"/>
        <v>43358</v>
      </c>
      <c r="F25" s="466">
        <f t="shared" si="1"/>
        <v>7</v>
      </c>
      <c r="G25" s="456"/>
      <c r="H25" s="667"/>
    </row>
    <row r="26" spans="1:8" s="399" customFormat="1" ht="27" customHeight="1" x14ac:dyDescent="0.15">
      <c r="A26" s="391"/>
      <c r="B26" s="391"/>
      <c r="C26" s="407"/>
      <c r="D26" s="407"/>
      <c r="E26" s="690">
        <f t="shared" si="0"/>
        <v>43359</v>
      </c>
      <c r="F26" s="466">
        <f t="shared" si="1"/>
        <v>1</v>
      </c>
      <c r="G26" s="456"/>
      <c r="H26" s="667"/>
    </row>
    <row r="27" spans="1:8" s="399" customFormat="1" ht="27" customHeight="1" x14ac:dyDescent="0.15">
      <c r="A27" s="391"/>
      <c r="B27" s="391"/>
      <c r="C27" s="391"/>
      <c r="D27" s="407"/>
      <c r="E27" s="690">
        <f t="shared" si="0"/>
        <v>43360</v>
      </c>
      <c r="F27" s="466">
        <f t="shared" si="1"/>
        <v>2</v>
      </c>
      <c r="G27" s="456"/>
      <c r="H27" s="667"/>
    </row>
    <row r="28" spans="1:8" s="399" customFormat="1" ht="27" customHeight="1" x14ac:dyDescent="0.15">
      <c r="A28" s="391"/>
      <c r="B28" s="391"/>
      <c r="C28" s="391"/>
      <c r="D28" s="407"/>
      <c r="E28" s="690">
        <f t="shared" si="0"/>
        <v>43361</v>
      </c>
      <c r="F28" s="466">
        <f t="shared" si="1"/>
        <v>3</v>
      </c>
      <c r="G28" s="456"/>
      <c r="H28" s="667"/>
    </row>
    <row r="29" spans="1:8" s="399" customFormat="1" ht="27" customHeight="1" x14ac:dyDescent="0.15">
      <c r="A29" s="391"/>
      <c r="B29" s="391"/>
      <c r="C29" s="391"/>
      <c r="D29" s="407"/>
      <c r="E29" s="690">
        <f t="shared" si="0"/>
        <v>43362</v>
      </c>
      <c r="F29" s="466">
        <f t="shared" si="1"/>
        <v>4</v>
      </c>
      <c r="G29" s="456"/>
      <c r="H29" s="667"/>
    </row>
    <row r="30" spans="1:8" s="399" customFormat="1" ht="27" customHeight="1" x14ac:dyDescent="0.15">
      <c r="A30" s="391"/>
      <c r="B30" s="391"/>
      <c r="C30" s="391"/>
      <c r="D30" s="407"/>
      <c r="E30" s="748">
        <f t="shared" si="0"/>
        <v>43363</v>
      </c>
      <c r="F30" s="479">
        <f t="shared" si="1"/>
        <v>5</v>
      </c>
      <c r="G30" s="749"/>
      <c r="H30" s="691"/>
    </row>
    <row r="31" spans="1:8" s="399" customFormat="1" ht="27" customHeight="1" x14ac:dyDescent="0.15">
      <c r="A31" s="391"/>
      <c r="B31" s="391"/>
      <c r="C31" s="391"/>
      <c r="D31" s="407"/>
      <c r="E31" s="692">
        <f t="shared" si="0"/>
        <v>43364</v>
      </c>
      <c r="F31" s="512">
        <f t="shared" si="1"/>
        <v>6</v>
      </c>
      <c r="G31" s="467"/>
      <c r="H31" s="668"/>
    </row>
    <row r="32" spans="1:8" s="399" customFormat="1" ht="27" customHeight="1" x14ac:dyDescent="0.15">
      <c r="A32" s="391"/>
      <c r="B32" s="391"/>
      <c r="C32" s="407"/>
      <c r="D32" s="407"/>
      <c r="E32" s="690">
        <f t="shared" si="0"/>
        <v>43365</v>
      </c>
      <c r="F32" s="466">
        <f t="shared" si="1"/>
        <v>7</v>
      </c>
      <c r="G32" s="456"/>
      <c r="H32" s="667"/>
    </row>
    <row r="33" spans="1:10" s="399" customFormat="1" ht="27" customHeight="1" x14ac:dyDescent="0.15">
      <c r="A33" s="391"/>
      <c r="B33" s="391"/>
      <c r="C33" s="407"/>
      <c r="D33" s="407"/>
      <c r="E33" s="692">
        <f t="shared" si="0"/>
        <v>43366</v>
      </c>
      <c r="F33" s="512">
        <f t="shared" si="1"/>
        <v>1</v>
      </c>
      <c r="G33" s="513"/>
      <c r="H33" s="668"/>
    </row>
    <row r="34" spans="1:10" ht="27" customHeight="1" x14ac:dyDescent="0.15">
      <c r="A34" s="391"/>
      <c r="B34" s="391"/>
      <c r="C34" s="391"/>
      <c r="D34" s="407"/>
      <c r="E34" s="692">
        <f t="shared" si="0"/>
        <v>43367</v>
      </c>
      <c r="F34" s="512">
        <f t="shared" si="1"/>
        <v>2</v>
      </c>
      <c r="G34" s="513"/>
      <c r="H34" s="668"/>
      <c r="I34" s="399"/>
      <c r="J34" s="399"/>
    </row>
    <row r="35" spans="1:10" ht="27" customHeight="1" x14ac:dyDescent="0.15">
      <c r="A35" s="391"/>
      <c r="B35" s="391"/>
      <c r="C35" s="391"/>
      <c r="D35" s="407"/>
      <c r="E35" s="692">
        <f t="shared" si="0"/>
        <v>43368</v>
      </c>
      <c r="F35" s="512">
        <f t="shared" si="1"/>
        <v>3</v>
      </c>
      <c r="G35" s="513"/>
      <c r="H35" s="668"/>
      <c r="I35" s="399"/>
      <c r="J35" s="399"/>
    </row>
    <row r="36" spans="1:10" ht="27" customHeight="1" x14ac:dyDescent="0.15">
      <c r="A36" s="391"/>
      <c r="B36" s="391"/>
      <c r="C36" s="391"/>
      <c r="D36" s="407"/>
      <c r="E36" s="690">
        <f t="shared" si="0"/>
        <v>43369</v>
      </c>
      <c r="F36" s="466">
        <f t="shared" si="1"/>
        <v>4</v>
      </c>
      <c r="G36" s="456"/>
      <c r="H36" s="667"/>
      <c r="I36" s="399"/>
      <c r="J36" s="399"/>
    </row>
    <row r="37" spans="1:10" ht="27" customHeight="1" x14ac:dyDescent="0.15">
      <c r="A37" s="391"/>
      <c r="B37" s="391"/>
      <c r="C37" s="391"/>
      <c r="D37" s="407"/>
      <c r="E37" s="690">
        <f t="shared" si="0"/>
        <v>43370</v>
      </c>
      <c r="F37" s="466">
        <f t="shared" si="1"/>
        <v>5</v>
      </c>
      <c r="G37" s="456"/>
      <c r="H37" s="667"/>
      <c r="I37" s="399"/>
      <c r="J37" s="399"/>
    </row>
    <row r="38" spans="1:10" ht="27" customHeight="1" x14ac:dyDescent="0.15">
      <c r="A38" s="391"/>
      <c r="B38" s="391"/>
      <c r="C38" s="391"/>
      <c r="D38" s="407"/>
      <c r="E38" s="713">
        <f t="shared" si="0"/>
        <v>43371</v>
      </c>
      <c r="F38" s="508">
        <f t="shared" si="1"/>
        <v>6</v>
      </c>
      <c r="G38" s="768" t="s">
        <v>69</v>
      </c>
      <c r="H38" s="669">
        <v>3</v>
      </c>
      <c r="I38" s="399"/>
      <c r="J38" s="399"/>
    </row>
    <row r="39" spans="1:10" ht="27" customHeight="1" x14ac:dyDescent="0.15">
      <c r="A39" s="391"/>
      <c r="B39" s="391"/>
      <c r="C39" s="407"/>
      <c r="D39" s="407"/>
      <c r="E39" s="1275"/>
      <c r="F39" s="1276"/>
      <c r="G39" s="1276"/>
      <c r="H39" s="1277"/>
      <c r="I39" s="399"/>
      <c r="J39" s="399"/>
    </row>
    <row r="40" spans="1:10" ht="27" customHeight="1" x14ac:dyDescent="0.15">
      <c r="A40" s="391"/>
      <c r="B40" s="391"/>
      <c r="C40" s="407"/>
      <c r="D40" s="407"/>
      <c r="E40" s="1278"/>
      <c r="F40" s="1279"/>
      <c r="G40" s="1279"/>
      <c r="H40" s="1280"/>
      <c r="I40" s="399"/>
      <c r="J40" s="399"/>
    </row>
    <row r="41" spans="1:10" ht="27" customHeight="1" x14ac:dyDescent="0.15">
      <c r="A41" s="391"/>
      <c r="B41" s="391"/>
      <c r="C41" s="391"/>
      <c r="D41" s="407"/>
      <c r="E41" s="1278"/>
      <c r="F41" s="1279"/>
      <c r="G41" s="1279"/>
      <c r="H41" s="1280"/>
      <c r="I41" s="399"/>
      <c r="J41" s="399"/>
    </row>
    <row r="42" spans="1:10" ht="27" customHeight="1" x14ac:dyDescent="0.15">
      <c r="A42" s="391"/>
      <c r="B42" s="391"/>
      <c r="C42" s="407"/>
      <c r="D42" s="407"/>
      <c r="E42" s="1278"/>
      <c r="F42" s="1279"/>
      <c r="G42" s="1279"/>
      <c r="H42" s="1280"/>
      <c r="I42" s="399"/>
      <c r="J42" s="399"/>
    </row>
    <row r="43" spans="1:10" ht="27" customHeight="1" thickBot="1" x14ac:dyDescent="0.2">
      <c r="A43" s="391"/>
      <c r="B43" s="391"/>
      <c r="C43" s="391"/>
      <c r="D43" s="407"/>
      <c r="E43" s="1281"/>
      <c r="F43" s="1282"/>
      <c r="G43" s="1282"/>
      <c r="H43" s="1283"/>
      <c r="I43" s="1266" t="s">
        <v>332</v>
      </c>
      <c r="J43" s="1267"/>
    </row>
    <row r="44" spans="1:10" ht="27" customHeight="1" thickTop="1" thickBot="1" x14ac:dyDescent="0.2">
      <c r="A44" s="1268"/>
      <c r="B44" s="1268"/>
      <c r="C44" s="407"/>
      <c r="D44" s="391"/>
      <c r="E44" s="1269" t="s">
        <v>81</v>
      </c>
      <c r="F44" s="1270"/>
      <c r="G44" s="684">
        <f>COUNTIF(G14:G37,"*")</f>
        <v>0</v>
      </c>
      <c r="H44" s="685" t="s">
        <v>80</v>
      </c>
      <c r="I44" s="676">
        <f t="shared" ref="I44:I49" si="2">SUM(C44,G44)</f>
        <v>0</v>
      </c>
      <c r="J44" s="401" t="s">
        <v>80</v>
      </c>
    </row>
    <row r="45" spans="1:10" ht="27" customHeight="1" thickTop="1" x14ac:dyDescent="0.15">
      <c r="A45" s="1268"/>
      <c r="B45" s="1268"/>
      <c r="C45" s="407"/>
      <c r="D45" s="663"/>
      <c r="E45" s="1295" t="s">
        <v>78</v>
      </c>
      <c r="F45" s="1296"/>
      <c r="G45" s="679"/>
      <c r="H45" s="680" t="s">
        <v>77</v>
      </c>
      <c r="I45" s="400">
        <f t="shared" si="2"/>
        <v>0</v>
      </c>
      <c r="J45" s="401" t="s">
        <v>77</v>
      </c>
    </row>
    <row r="46" spans="1:10" ht="27" customHeight="1" x14ac:dyDescent="0.15">
      <c r="A46" s="1268"/>
      <c r="B46" s="1268"/>
      <c r="C46" s="391"/>
      <c r="D46" s="663"/>
      <c r="E46" s="1293" t="s">
        <v>79</v>
      </c>
      <c r="F46" s="1294"/>
      <c r="G46" s="456"/>
      <c r="H46" s="681" t="s">
        <v>77</v>
      </c>
      <c r="I46" s="400">
        <f t="shared" si="2"/>
        <v>0</v>
      </c>
      <c r="J46" s="401" t="s">
        <v>77</v>
      </c>
    </row>
    <row r="47" spans="1:10" ht="27" customHeight="1" thickBot="1" x14ac:dyDescent="0.2">
      <c r="A47" s="1268"/>
      <c r="B47" s="1268"/>
      <c r="C47" s="391"/>
      <c r="D47" s="663"/>
      <c r="E47" s="1297" t="s">
        <v>83</v>
      </c>
      <c r="F47" s="1298"/>
      <c r="G47" s="682"/>
      <c r="H47" s="683" t="s">
        <v>77</v>
      </c>
      <c r="I47" s="400">
        <f t="shared" si="2"/>
        <v>0</v>
      </c>
      <c r="J47" s="401" t="s">
        <v>77</v>
      </c>
    </row>
    <row r="48" spans="1:10" ht="27" customHeight="1" thickTop="1" x14ac:dyDescent="0.15">
      <c r="A48" s="1266"/>
      <c r="B48" s="1266"/>
      <c r="C48" s="391"/>
      <c r="D48" s="420"/>
      <c r="E48" s="1291" t="s">
        <v>337</v>
      </c>
      <c r="F48" s="1292"/>
      <c r="G48" s="677">
        <f>SUM(G45:G47)</f>
        <v>0</v>
      </c>
      <c r="H48" s="678" t="s">
        <v>77</v>
      </c>
      <c r="I48" s="400">
        <f t="shared" si="2"/>
        <v>0</v>
      </c>
      <c r="J48" s="401" t="s">
        <v>77</v>
      </c>
    </row>
    <row r="49" spans="1:11" ht="27" customHeight="1" thickBot="1" x14ac:dyDescent="0.2">
      <c r="A49" s="1268"/>
      <c r="B49" s="1268"/>
      <c r="C49" s="391"/>
      <c r="D49" s="420"/>
      <c r="E49" s="1289" t="s">
        <v>291</v>
      </c>
      <c r="F49" s="1290"/>
      <c r="G49" s="714">
        <v>6</v>
      </c>
      <c r="H49" s="715" t="s">
        <v>77</v>
      </c>
      <c r="I49" s="403">
        <f t="shared" si="2"/>
        <v>6</v>
      </c>
      <c r="J49" s="401" t="s">
        <v>77</v>
      </c>
    </row>
    <row r="50" spans="1:11" ht="22.5" customHeight="1" thickTop="1" x14ac:dyDescent="0.15">
      <c r="C50" s="404"/>
      <c r="G50" s="404" t="str">
        <f>IF(I45=L5,"","学科時間数が一致していません！")</f>
        <v/>
      </c>
      <c r="K50" s="404" t="str">
        <f>IF(I47=L7,"","＜ERROR＞")</f>
        <v/>
      </c>
    </row>
    <row r="51" spans="1:11" ht="22.5" customHeight="1" x14ac:dyDescent="0.15">
      <c r="C51" s="405"/>
      <c r="G51" s="405" t="str">
        <f>IF(I46=L6,"","実技時間数が一致していません！")</f>
        <v/>
      </c>
      <c r="K51" s="405" t="str">
        <f>IF(I47=L7,"","就職支援時間数が一致していません！")</f>
        <v/>
      </c>
    </row>
    <row r="52" spans="1:11" x14ac:dyDescent="0.15">
      <c r="G52" s="405" t="str">
        <f>IF(I47=L7,"","就職支援時間数が一致していません！")</f>
        <v/>
      </c>
    </row>
    <row r="54" spans="1:11" x14ac:dyDescent="0.15">
      <c r="B54" s="406"/>
      <c r="C54" s="407"/>
      <c r="D54" s="408"/>
      <c r="E54" s="408"/>
    </row>
    <row r="55" spans="1:11" x14ac:dyDescent="0.15">
      <c r="B55" s="406"/>
      <c r="C55" s="408"/>
      <c r="D55" s="407"/>
      <c r="E55" s="406"/>
    </row>
    <row r="56" spans="1:11" x14ac:dyDescent="0.15">
      <c r="B56" s="406"/>
      <c r="C56" s="408"/>
      <c r="D56" s="407"/>
      <c r="E56" s="406"/>
    </row>
    <row r="57" spans="1:11" x14ac:dyDescent="0.15">
      <c r="B57" s="406"/>
      <c r="C57" s="408"/>
      <c r="D57" s="407"/>
      <c r="E57" s="406"/>
    </row>
    <row r="58" spans="1:11" x14ac:dyDescent="0.15">
      <c r="B58" s="406"/>
      <c r="C58" s="408"/>
      <c r="D58" s="407"/>
      <c r="E58" s="406"/>
    </row>
  </sheetData>
  <sheetProtection formatCells="0" formatColumns="0" formatRows="0"/>
  <protectedRanges>
    <protectedRange sqref="C45:C47 G45:G47" name="範囲1"/>
    <protectedRange sqref="C22:D26 C35:D43 C28:D33 D14:D19 C15:C19" name="範囲1_2"/>
    <protectedRange sqref="G14 G24 G31 G38:G39" name="範囲1_1"/>
    <protectedRange sqref="G43:H43" name="範囲1_2_1"/>
  </protectedRanges>
  <mergeCells count="21">
    <mergeCell ref="A49:B49"/>
    <mergeCell ref="A48:B48"/>
    <mergeCell ref="A46:B46"/>
    <mergeCell ref="A45:B45"/>
    <mergeCell ref="E49:F49"/>
    <mergeCell ref="E48:F48"/>
    <mergeCell ref="A47:B47"/>
    <mergeCell ref="E46:F46"/>
    <mergeCell ref="E45:F45"/>
    <mergeCell ref="E47:F47"/>
    <mergeCell ref="K3:L3"/>
    <mergeCell ref="K4:L4"/>
    <mergeCell ref="H3:J3"/>
    <mergeCell ref="H4:J4"/>
    <mergeCell ref="B7:J7"/>
    <mergeCell ref="I43:J43"/>
    <mergeCell ref="A44:B44"/>
    <mergeCell ref="E44:F44"/>
    <mergeCell ref="E12:G12"/>
    <mergeCell ref="A12:C12"/>
    <mergeCell ref="E39:H43"/>
  </mergeCells>
  <phoneticPr fontId="2"/>
  <conditionalFormatting sqref="G44">
    <cfRule type="cellIs" dxfId="32" priority="3" stopIfTrue="1" operator="lessThan">
      <formula>16</formula>
    </cfRule>
  </conditionalFormatting>
  <conditionalFormatting sqref="I45">
    <cfRule type="cellIs" dxfId="31" priority="4" stopIfTrue="1" operator="notEqual">
      <formula>学科時間</formula>
    </cfRule>
  </conditionalFormatting>
  <conditionalFormatting sqref="I46">
    <cfRule type="cellIs" dxfId="30" priority="5" stopIfTrue="1" operator="notEqual">
      <formula>実技時間</formula>
    </cfRule>
  </conditionalFormatting>
  <conditionalFormatting sqref="I47">
    <cfRule type="cellIs" dxfId="29" priority="6" stopIfTrue="1" operator="notEqual">
      <formula>就職支援時間</formula>
    </cfRule>
  </conditionalFormatting>
  <conditionalFormatting sqref="G48">
    <cfRule type="cellIs" dxfId="28" priority="7" stopIfTrue="1" operator="lessThan">
      <formula>96</formula>
    </cfRule>
  </conditionalFormatting>
  <conditionalFormatting sqref="E13:H38 E39">
    <cfRule type="expression" dxfId="27" priority="1" stopIfTrue="1">
      <formula>OR($F13=1,$F13=7)</formula>
    </cfRule>
  </conditionalFormatting>
  <printOptions horizontalCentered="1"/>
  <pageMargins left="0.78740157480314965" right="0.19685039370078741" top="0.59055118110236227" bottom="0.59055118110236227" header="0.39370078740157483" footer="0.31496062992125984"/>
  <pageSetup paperSize="9" scale="68" orientation="portrait" r:id="rId1"/>
  <headerFooter alignWithMargins="0">
    <oddHeader>&amp;R&amp;10&amp;F</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58"/>
  <sheetViews>
    <sheetView view="pageBreakPreview" zoomScale="90" zoomScaleNormal="75" zoomScaleSheetLayoutView="90" workbookViewId="0"/>
  </sheetViews>
  <sheetFormatPr defaultRowHeight="13.5" x14ac:dyDescent="0.15"/>
  <cols>
    <col min="1" max="1" width="4.625" style="385" customWidth="1"/>
    <col min="2" max="2" width="3.375" style="385" bestFit="1" customWidth="1"/>
    <col min="3" max="3" width="27.625" style="399" customWidth="1"/>
    <col min="4" max="4" width="5.75" style="385" customWidth="1"/>
    <col min="5" max="5" width="4.625" style="385" customWidth="1"/>
    <col min="6" max="6" width="3.375" style="385" bestFit="1" customWidth="1"/>
    <col min="7" max="7" width="27.625" style="399" customWidth="1"/>
    <col min="8" max="8" width="5.75" style="385" customWidth="1"/>
    <col min="9" max="9" width="4.625" style="385" customWidth="1"/>
    <col min="10" max="10" width="3.25" style="385" customWidth="1"/>
    <col min="11" max="11" width="27.625" style="399" customWidth="1"/>
    <col min="12" max="12" width="5.75" style="385" customWidth="1"/>
    <col min="13" max="13" width="4.75" style="385" bestFit="1" customWidth="1"/>
    <col min="14" max="14" width="5.625" style="385" bestFit="1" customWidth="1"/>
    <col min="15" max="16384" width="9" style="385"/>
  </cols>
  <sheetData>
    <row r="1" spans="1:12" ht="17.25" x14ac:dyDescent="0.15">
      <c r="A1" s="383" t="s">
        <v>547</v>
      </c>
      <c r="B1" s="383"/>
      <c r="C1" s="384"/>
      <c r="D1" s="383"/>
      <c r="E1" s="383"/>
      <c r="F1" s="383"/>
      <c r="G1" s="384"/>
      <c r="H1" s="383"/>
      <c r="I1" s="383">
        <v>9</v>
      </c>
      <c r="K1" s="384" t="s">
        <v>39</v>
      </c>
      <c r="L1" s="383"/>
    </row>
    <row r="2" spans="1:12" ht="9.75" customHeight="1" x14ac:dyDescent="0.15">
      <c r="A2" s="386"/>
      <c r="B2" s="386"/>
      <c r="C2" s="387"/>
      <c r="D2" s="386"/>
      <c r="E2" s="386"/>
      <c r="F2" s="386"/>
      <c r="G2" s="387"/>
      <c r="H2" s="386"/>
      <c r="I2" s="386"/>
      <c r="J2" s="386"/>
      <c r="K2" s="387"/>
      <c r="L2" s="386"/>
    </row>
    <row r="3" spans="1:12" ht="15" customHeight="1" x14ac:dyDescent="0.15">
      <c r="A3" s="386"/>
      <c r="B3" s="386"/>
      <c r="C3" s="387"/>
      <c r="D3" s="386"/>
      <c r="E3" s="386"/>
      <c r="F3" s="386"/>
      <c r="G3" s="387"/>
      <c r="H3" s="1286" t="s">
        <v>290</v>
      </c>
      <c r="I3" s="1287"/>
      <c r="J3" s="1287"/>
      <c r="K3" s="1284">
        <f>入力表!D53</f>
        <v>0</v>
      </c>
      <c r="L3" s="1285"/>
    </row>
    <row r="4" spans="1:12" ht="15" customHeight="1" x14ac:dyDescent="0.15">
      <c r="A4" s="386"/>
      <c r="B4" s="386"/>
      <c r="C4" s="387"/>
      <c r="D4" s="386"/>
      <c r="E4" s="386"/>
      <c r="F4" s="386"/>
      <c r="G4" s="387"/>
      <c r="H4" s="1286" t="s">
        <v>35</v>
      </c>
      <c r="I4" s="1287"/>
      <c r="J4" s="1287"/>
      <c r="K4" s="1284">
        <f>入力表!G7</f>
        <v>0</v>
      </c>
      <c r="L4" s="1285"/>
    </row>
    <row r="5" spans="1:12" s="390" customFormat="1" x14ac:dyDescent="0.15">
      <c r="A5" s="389" t="s">
        <v>176</v>
      </c>
      <c r="B5" s="390" t="s">
        <v>457</v>
      </c>
      <c r="C5" s="700"/>
      <c r="D5" s="392"/>
      <c r="E5" s="389"/>
      <c r="G5" s="700"/>
      <c r="H5" s="392"/>
      <c r="I5" s="392"/>
      <c r="J5" s="701"/>
      <c r="K5" s="393" t="s">
        <v>28</v>
      </c>
      <c r="L5" s="394">
        <f>入力表!E13</f>
        <v>0</v>
      </c>
    </row>
    <row r="6" spans="1:12" s="390" customFormat="1" x14ac:dyDescent="0.15">
      <c r="A6" s="389" t="s">
        <v>176</v>
      </c>
      <c r="B6" s="390" t="s">
        <v>427</v>
      </c>
      <c r="C6" s="700"/>
      <c r="D6" s="392"/>
      <c r="E6" s="389"/>
      <c r="G6" s="700"/>
      <c r="H6" s="392"/>
      <c r="I6" s="392"/>
      <c r="J6" s="701"/>
      <c r="K6" s="393" t="s">
        <v>29</v>
      </c>
      <c r="L6" s="394">
        <f>入力表!F13</f>
        <v>0</v>
      </c>
    </row>
    <row r="7" spans="1:12" s="390" customFormat="1" x14ac:dyDescent="0.15">
      <c r="A7" s="389" t="s">
        <v>176</v>
      </c>
      <c r="B7" s="1268" t="s">
        <v>430</v>
      </c>
      <c r="C7" s="1288"/>
      <c r="D7" s="1288"/>
      <c r="E7" s="1288"/>
      <c r="F7" s="1288"/>
      <c r="G7" s="1288"/>
      <c r="H7" s="1288"/>
      <c r="I7" s="1288"/>
      <c r="J7" s="1288"/>
      <c r="K7" s="393" t="s">
        <v>83</v>
      </c>
      <c r="L7" s="394">
        <f>入力表!G13</f>
        <v>0</v>
      </c>
    </row>
    <row r="8" spans="1:12" s="390" customFormat="1" x14ac:dyDescent="0.15">
      <c r="A8" s="395" t="s">
        <v>176</v>
      </c>
      <c r="B8" s="396" t="s">
        <v>82</v>
      </c>
      <c r="C8" s="397"/>
      <c r="D8" s="392"/>
      <c r="E8" s="389"/>
      <c r="F8" s="392"/>
      <c r="G8" s="700"/>
      <c r="H8" s="392"/>
      <c r="I8" s="389"/>
      <c r="J8" s="701"/>
      <c r="K8" s="393" t="s">
        <v>288</v>
      </c>
      <c r="L8" s="394">
        <v>6</v>
      </c>
    </row>
    <row r="9" spans="1:12" s="390" customFormat="1" x14ac:dyDescent="0.15">
      <c r="A9" s="395" t="s">
        <v>176</v>
      </c>
      <c r="B9" s="396" t="s">
        <v>335</v>
      </c>
      <c r="C9" s="397"/>
      <c r="D9" s="392"/>
      <c r="E9" s="389"/>
      <c r="F9" s="392"/>
      <c r="G9" s="700"/>
      <c r="H9" s="392"/>
      <c r="I9" s="389"/>
      <c r="J9" s="701"/>
      <c r="K9" s="393"/>
      <c r="L9" s="398"/>
    </row>
    <row r="10" spans="1:12" s="390" customFormat="1" x14ac:dyDescent="0.15">
      <c r="A10" s="389" t="s">
        <v>176</v>
      </c>
      <c r="B10" s="767" t="s">
        <v>553</v>
      </c>
      <c r="C10" s="397"/>
      <c r="D10" s="392"/>
      <c r="E10" s="389"/>
      <c r="F10" s="392"/>
      <c r="G10" s="764"/>
      <c r="H10" s="392"/>
      <c r="I10" s="389"/>
      <c r="J10" s="765"/>
      <c r="K10" s="393"/>
      <c r="L10" s="398"/>
    </row>
    <row r="11" spans="1:12" ht="11.25" customHeight="1" thickBot="1" x14ac:dyDescent="0.2">
      <c r="A11" s="386"/>
      <c r="B11" s="386"/>
      <c r="C11" s="387"/>
      <c r="D11" s="386"/>
      <c r="E11" s="721"/>
      <c r="F11" s="721"/>
      <c r="G11" s="722"/>
      <c r="H11" s="721"/>
      <c r="I11" s="386"/>
      <c r="J11" s="386"/>
      <c r="K11" s="387"/>
      <c r="L11" s="386"/>
    </row>
    <row r="12" spans="1:12" ht="27" customHeight="1" thickTop="1" thickBot="1" x14ac:dyDescent="0.2">
      <c r="A12" s="1271">
        <f>A13</f>
        <v>43346</v>
      </c>
      <c r="B12" s="1272"/>
      <c r="C12" s="1273"/>
      <c r="D12" s="716" t="s">
        <v>77</v>
      </c>
      <c r="E12" s="1299">
        <f>E13</f>
        <v>43376</v>
      </c>
      <c r="F12" s="1300"/>
      <c r="G12" s="1301"/>
      <c r="H12" s="731" t="s">
        <v>77</v>
      </c>
      <c r="I12" s="723"/>
      <c r="K12" s="385"/>
    </row>
    <row r="13" spans="1:12" s="399" customFormat="1" ht="27" customHeight="1" thickTop="1" x14ac:dyDescent="0.15">
      <c r="A13" s="686">
        <v>43346</v>
      </c>
      <c r="B13" s="687">
        <f>WEEKDAY(A13)</f>
        <v>2</v>
      </c>
      <c r="C13" s="688" t="s">
        <v>459</v>
      </c>
      <c r="D13" s="717">
        <v>3</v>
      </c>
      <c r="E13" s="744">
        <f>A42+1</f>
        <v>43376</v>
      </c>
      <c r="F13" s="745">
        <f>WEEKDAY(E13)</f>
        <v>4</v>
      </c>
      <c r="G13" s="724"/>
      <c r="H13" s="725"/>
    </row>
    <row r="14" spans="1:12" s="399" customFormat="1" ht="27" customHeight="1" x14ac:dyDescent="0.15">
      <c r="A14" s="690">
        <f>A13+1</f>
        <v>43347</v>
      </c>
      <c r="B14" s="466">
        <f>WEEKDAY(A14)</f>
        <v>3</v>
      </c>
      <c r="C14" s="467"/>
      <c r="D14" s="718"/>
      <c r="E14" s="740">
        <f>E13+1</f>
        <v>43377</v>
      </c>
      <c r="F14" s="743">
        <f>WEEKDAY(E14)</f>
        <v>5</v>
      </c>
      <c r="G14" s="747"/>
      <c r="H14" s="726"/>
    </row>
    <row r="15" spans="1:12" s="399" customFormat="1" ht="27" customHeight="1" x14ac:dyDescent="0.15">
      <c r="A15" s="690">
        <f t="shared" ref="A15:A41" si="0">A14+1</f>
        <v>43348</v>
      </c>
      <c r="B15" s="466">
        <f t="shared" ref="B15:B42" si="1">WEEKDAY(A15)</f>
        <v>4</v>
      </c>
      <c r="C15" s="456"/>
      <c r="D15" s="718"/>
      <c r="E15" s="740">
        <f>E14+1</f>
        <v>43378</v>
      </c>
      <c r="F15" s="743">
        <f t="shared" ref="F15:F41" si="2">WEEKDAY(E15)</f>
        <v>6</v>
      </c>
      <c r="G15" s="747"/>
      <c r="H15" s="726"/>
    </row>
    <row r="16" spans="1:12" s="399" customFormat="1" ht="27" customHeight="1" x14ac:dyDescent="0.15">
      <c r="A16" s="690">
        <f t="shared" si="0"/>
        <v>43349</v>
      </c>
      <c r="B16" s="466">
        <f t="shared" si="1"/>
        <v>5</v>
      </c>
      <c r="C16" s="467"/>
      <c r="D16" s="718"/>
      <c r="E16" s="740">
        <f t="shared" ref="E16:E41" si="3">E15+1</f>
        <v>43379</v>
      </c>
      <c r="F16" s="743">
        <f t="shared" si="2"/>
        <v>7</v>
      </c>
      <c r="G16" s="747"/>
      <c r="H16" s="726"/>
    </row>
    <row r="17" spans="1:8" s="399" customFormat="1" ht="27" customHeight="1" x14ac:dyDescent="0.15">
      <c r="A17" s="690">
        <f t="shared" si="0"/>
        <v>43350</v>
      </c>
      <c r="B17" s="466">
        <f t="shared" si="1"/>
        <v>6</v>
      </c>
      <c r="C17" s="456"/>
      <c r="D17" s="718"/>
      <c r="E17" s="740">
        <f t="shared" si="3"/>
        <v>43380</v>
      </c>
      <c r="F17" s="743">
        <f t="shared" si="2"/>
        <v>1</v>
      </c>
      <c r="G17" s="747"/>
      <c r="H17" s="726"/>
    </row>
    <row r="18" spans="1:8" s="399" customFormat="1" ht="27" customHeight="1" x14ac:dyDescent="0.15">
      <c r="A18" s="690">
        <f t="shared" si="0"/>
        <v>43351</v>
      </c>
      <c r="B18" s="466">
        <f t="shared" si="1"/>
        <v>7</v>
      </c>
      <c r="C18" s="456"/>
      <c r="D18" s="718"/>
      <c r="E18" s="751">
        <f t="shared" si="3"/>
        <v>43381</v>
      </c>
      <c r="F18" s="752">
        <f t="shared" si="2"/>
        <v>2</v>
      </c>
      <c r="G18" s="753"/>
      <c r="H18" s="754"/>
    </row>
    <row r="19" spans="1:8" s="399" customFormat="1" ht="27" customHeight="1" x14ac:dyDescent="0.15">
      <c r="A19" s="690">
        <f t="shared" si="0"/>
        <v>43352</v>
      </c>
      <c r="B19" s="466">
        <f t="shared" si="1"/>
        <v>1</v>
      </c>
      <c r="C19" s="456"/>
      <c r="D19" s="718"/>
      <c r="E19" s="740">
        <f t="shared" si="3"/>
        <v>43382</v>
      </c>
      <c r="F19" s="743">
        <f t="shared" si="2"/>
        <v>3</v>
      </c>
      <c r="G19" s="720"/>
      <c r="H19" s="726"/>
    </row>
    <row r="20" spans="1:8" s="399" customFormat="1" ht="27" customHeight="1" x14ac:dyDescent="0.15">
      <c r="A20" s="690">
        <f t="shared" si="0"/>
        <v>43353</v>
      </c>
      <c r="B20" s="466">
        <f t="shared" si="1"/>
        <v>2</v>
      </c>
      <c r="C20" s="456"/>
      <c r="D20" s="718"/>
      <c r="E20" s="740">
        <f t="shared" si="3"/>
        <v>43383</v>
      </c>
      <c r="F20" s="743">
        <f t="shared" si="2"/>
        <v>4</v>
      </c>
      <c r="G20" s="720"/>
      <c r="H20" s="726"/>
    </row>
    <row r="21" spans="1:8" s="399" customFormat="1" ht="27" customHeight="1" x14ac:dyDescent="0.15">
      <c r="A21" s="690">
        <f t="shared" si="0"/>
        <v>43354</v>
      </c>
      <c r="B21" s="466">
        <f t="shared" si="1"/>
        <v>3</v>
      </c>
      <c r="C21" s="456"/>
      <c r="D21" s="718"/>
      <c r="E21" s="755">
        <f t="shared" si="3"/>
        <v>43384</v>
      </c>
      <c r="F21" s="756">
        <f t="shared" si="2"/>
        <v>5</v>
      </c>
      <c r="G21" s="757"/>
      <c r="H21" s="758"/>
    </row>
    <row r="22" spans="1:8" s="399" customFormat="1" ht="27" customHeight="1" x14ac:dyDescent="0.15">
      <c r="A22" s="690">
        <f t="shared" si="0"/>
        <v>43355</v>
      </c>
      <c r="B22" s="466">
        <f t="shared" si="1"/>
        <v>4</v>
      </c>
      <c r="C22" s="456"/>
      <c r="D22" s="718"/>
      <c r="E22" s="740">
        <f t="shared" si="3"/>
        <v>43385</v>
      </c>
      <c r="F22" s="743">
        <f t="shared" si="2"/>
        <v>6</v>
      </c>
      <c r="G22" s="747"/>
      <c r="H22" s="726"/>
    </row>
    <row r="23" spans="1:8" s="399" customFormat="1" ht="27" customHeight="1" x14ac:dyDescent="0.15">
      <c r="A23" s="690">
        <f t="shared" si="0"/>
        <v>43356</v>
      </c>
      <c r="B23" s="466">
        <f t="shared" si="1"/>
        <v>5</v>
      </c>
      <c r="C23" s="456"/>
      <c r="D23" s="718"/>
      <c r="E23" s="740">
        <f t="shared" si="3"/>
        <v>43386</v>
      </c>
      <c r="F23" s="743">
        <f t="shared" si="2"/>
        <v>7</v>
      </c>
      <c r="G23" s="747"/>
      <c r="H23" s="726"/>
    </row>
    <row r="24" spans="1:8" s="399" customFormat="1" ht="27" customHeight="1" x14ac:dyDescent="0.15">
      <c r="A24" s="690">
        <f t="shared" si="0"/>
        <v>43357</v>
      </c>
      <c r="B24" s="466">
        <f t="shared" si="1"/>
        <v>6</v>
      </c>
      <c r="C24" s="467"/>
      <c r="D24" s="719"/>
      <c r="E24" s="740">
        <f t="shared" si="3"/>
        <v>43387</v>
      </c>
      <c r="F24" s="743">
        <f t="shared" si="2"/>
        <v>1</v>
      </c>
      <c r="G24" s="747"/>
      <c r="H24" s="726"/>
    </row>
    <row r="25" spans="1:8" s="399" customFormat="1" ht="27" customHeight="1" x14ac:dyDescent="0.15">
      <c r="A25" s="690">
        <f t="shared" si="0"/>
        <v>43358</v>
      </c>
      <c r="B25" s="466">
        <f t="shared" si="1"/>
        <v>7</v>
      </c>
      <c r="C25" s="456"/>
      <c r="D25" s="718"/>
      <c r="E25" s="740">
        <f t="shared" si="3"/>
        <v>43388</v>
      </c>
      <c r="F25" s="743">
        <f t="shared" si="2"/>
        <v>2</v>
      </c>
      <c r="G25" s="747"/>
      <c r="H25" s="726"/>
    </row>
    <row r="26" spans="1:8" s="399" customFormat="1" ht="27" customHeight="1" x14ac:dyDescent="0.15">
      <c r="A26" s="690">
        <f t="shared" si="0"/>
        <v>43359</v>
      </c>
      <c r="B26" s="466">
        <f t="shared" si="1"/>
        <v>1</v>
      </c>
      <c r="C26" s="456"/>
      <c r="D26" s="718"/>
      <c r="E26" s="740">
        <f t="shared" si="3"/>
        <v>43389</v>
      </c>
      <c r="F26" s="743">
        <f t="shared" si="2"/>
        <v>3</v>
      </c>
      <c r="G26" s="720"/>
      <c r="H26" s="726"/>
    </row>
    <row r="27" spans="1:8" s="399" customFormat="1" ht="27" customHeight="1" x14ac:dyDescent="0.15">
      <c r="A27" s="690">
        <f t="shared" si="0"/>
        <v>43360</v>
      </c>
      <c r="B27" s="466">
        <f t="shared" si="1"/>
        <v>2</v>
      </c>
      <c r="C27" s="456"/>
      <c r="D27" s="718"/>
      <c r="E27" s="740">
        <f t="shared" si="3"/>
        <v>43390</v>
      </c>
      <c r="F27" s="743">
        <f t="shared" si="2"/>
        <v>4</v>
      </c>
      <c r="G27" s="720"/>
      <c r="H27" s="726"/>
    </row>
    <row r="28" spans="1:8" s="399" customFormat="1" ht="27" customHeight="1" x14ac:dyDescent="0.15">
      <c r="A28" s="690">
        <f t="shared" si="0"/>
        <v>43361</v>
      </c>
      <c r="B28" s="466">
        <f t="shared" si="1"/>
        <v>3</v>
      </c>
      <c r="C28" s="456"/>
      <c r="D28" s="718"/>
      <c r="E28" s="740">
        <f t="shared" si="3"/>
        <v>43391</v>
      </c>
      <c r="F28" s="743">
        <f t="shared" si="2"/>
        <v>5</v>
      </c>
      <c r="G28" s="747"/>
      <c r="H28" s="726"/>
    </row>
    <row r="29" spans="1:8" s="399" customFormat="1" ht="27" customHeight="1" x14ac:dyDescent="0.15">
      <c r="A29" s="690">
        <f t="shared" si="0"/>
        <v>43362</v>
      </c>
      <c r="B29" s="466">
        <f t="shared" si="1"/>
        <v>4</v>
      </c>
      <c r="C29" s="456"/>
      <c r="D29" s="718"/>
      <c r="E29" s="740">
        <f t="shared" si="3"/>
        <v>43392</v>
      </c>
      <c r="F29" s="743">
        <f t="shared" si="2"/>
        <v>6</v>
      </c>
      <c r="G29" s="747"/>
      <c r="H29" s="726"/>
    </row>
    <row r="30" spans="1:8" s="399" customFormat="1" ht="27" customHeight="1" x14ac:dyDescent="0.15">
      <c r="A30" s="748">
        <f t="shared" si="0"/>
        <v>43363</v>
      </c>
      <c r="B30" s="479">
        <f t="shared" si="1"/>
        <v>5</v>
      </c>
      <c r="C30" s="749"/>
      <c r="D30" s="750"/>
      <c r="E30" s="740">
        <f t="shared" si="3"/>
        <v>43393</v>
      </c>
      <c r="F30" s="743">
        <f t="shared" si="2"/>
        <v>7</v>
      </c>
      <c r="G30" s="747"/>
      <c r="H30" s="726"/>
    </row>
    <row r="31" spans="1:8" s="399" customFormat="1" ht="27" customHeight="1" x14ac:dyDescent="0.15">
      <c r="A31" s="692">
        <f t="shared" si="0"/>
        <v>43364</v>
      </c>
      <c r="B31" s="512">
        <f t="shared" si="1"/>
        <v>6</v>
      </c>
      <c r="C31" s="467"/>
      <c r="D31" s="719"/>
      <c r="E31" s="740">
        <f t="shared" si="3"/>
        <v>43394</v>
      </c>
      <c r="F31" s="743">
        <f t="shared" si="2"/>
        <v>1</v>
      </c>
      <c r="G31" s="747"/>
      <c r="H31" s="726"/>
    </row>
    <row r="32" spans="1:8" s="399" customFormat="1" ht="27" customHeight="1" x14ac:dyDescent="0.15">
      <c r="A32" s="690">
        <f t="shared" si="0"/>
        <v>43365</v>
      </c>
      <c r="B32" s="466">
        <f t="shared" si="1"/>
        <v>7</v>
      </c>
      <c r="C32" s="456"/>
      <c r="D32" s="718"/>
      <c r="E32" s="740">
        <f t="shared" si="3"/>
        <v>43395</v>
      </c>
      <c r="F32" s="743">
        <f t="shared" si="2"/>
        <v>2</v>
      </c>
      <c r="G32" s="747"/>
      <c r="H32" s="726"/>
    </row>
    <row r="33" spans="1:10" s="399" customFormat="1" ht="27" customHeight="1" x14ac:dyDescent="0.15">
      <c r="A33" s="692">
        <f t="shared" si="0"/>
        <v>43366</v>
      </c>
      <c r="B33" s="512">
        <f t="shared" si="1"/>
        <v>1</v>
      </c>
      <c r="C33" s="513"/>
      <c r="D33" s="719"/>
      <c r="E33" s="740">
        <f t="shared" si="3"/>
        <v>43396</v>
      </c>
      <c r="F33" s="743">
        <f t="shared" si="2"/>
        <v>3</v>
      </c>
      <c r="G33" s="720"/>
      <c r="H33" s="726"/>
    </row>
    <row r="34" spans="1:10" ht="27" customHeight="1" x14ac:dyDescent="0.15">
      <c r="A34" s="692">
        <f t="shared" si="0"/>
        <v>43367</v>
      </c>
      <c r="B34" s="512">
        <f t="shared" si="1"/>
        <v>2</v>
      </c>
      <c r="C34" s="513"/>
      <c r="D34" s="719"/>
      <c r="E34" s="740">
        <f t="shared" si="3"/>
        <v>43397</v>
      </c>
      <c r="F34" s="743">
        <f t="shared" si="2"/>
        <v>4</v>
      </c>
      <c r="G34" s="720"/>
      <c r="H34" s="727"/>
      <c r="I34" s="399"/>
      <c r="J34" s="399"/>
    </row>
    <row r="35" spans="1:10" ht="27" customHeight="1" x14ac:dyDescent="0.15">
      <c r="A35" s="692">
        <f t="shared" si="0"/>
        <v>43368</v>
      </c>
      <c r="B35" s="512">
        <f t="shared" si="1"/>
        <v>3</v>
      </c>
      <c r="C35" s="513"/>
      <c r="D35" s="719"/>
      <c r="E35" s="740">
        <f t="shared" si="3"/>
        <v>43398</v>
      </c>
      <c r="F35" s="743">
        <f t="shared" si="2"/>
        <v>5</v>
      </c>
      <c r="G35" s="747"/>
      <c r="H35" s="727"/>
      <c r="I35" s="399"/>
      <c r="J35" s="399"/>
    </row>
    <row r="36" spans="1:10" ht="27" customHeight="1" x14ac:dyDescent="0.15">
      <c r="A36" s="690">
        <f t="shared" si="0"/>
        <v>43369</v>
      </c>
      <c r="B36" s="466">
        <f t="shared" si="1"/>
        <v>4</v>
      </c>
      <c r="C36" s="456"/>
      <c r="D36" s="718"/>
      <c r="E36" s="740">
        <f t="shared" si="3"/>
        <v>43399</v>
      </c>
      <c r="F36" s="743">
        <f t="shared" si="2"/>
        <v>6</v>
      </c>
      <c r="G36" s="747"/>
      <c r="H36" s="727"/>
      <c r="I36" s="399"/>
      <c r="J36" s="399"/>
    </row>
    <row r="37" spans="1:10" ht="27" customHeight="1" x14ac:dyDescent="0.15">
      <c r="A37" s="690">
        <f t="shared" si="0"/>
        <v>43370</v>
      </c>
      <c r="B37" s="466">
        <f t="shared" si="1"/>
        <v>5</v>
      </c>
      <c r="C37" s="456"/>
      <c r="D37" s="718"/>
      <c r="E37" s="740">
        <f t="shared" si="3"/>
        <v>43400</v>
      </c>
      <c r="F37" s="743">
        <f t="shared" si="2"/>
        <v>7</v>
      </c>
      <c r="G37" s="747"/>
      <c r="H37" s="727"/>
      <c r="I37" s="399"/>
      <c r="J37" s="399"/>
    </row>
    <row r="38" spans="1:10" ht="27" customHeight="1" x14ac:dyDescent="0.15">
      <c r="A38" s="690">
        <f t="shared" si="0"/>
        <v>43371</v>
      </c>
      <c r="B38" s="466">
        <f t="shared" si="1"/>
        <v>6</v>
      </c>
      <c r="C38" s="467"/>
      <c r="D38" s="719"/>
      <c r="E38" s="740">
        <f t="shared" si="3"/>
        <v>43401</v>
      </c>
      <c r="F38" s="743">
        <f t="shared" si="2"/>
        <v>1</v>
      </c>
      <c r="G38" s="747"/>
      <c r="H38" s="727"/>
      <c r="I38" s="399"/>
      <c r="J38" s="399"/>
    </row>
    <row r="39" spans="1:10" ht="27" customHeight="1" x14ac:dyDescent="0.15">
      <c r="A39" s="690">
        <f t="shared" si="0"/>
        <v>43372</v>
      </c>
      <c r="B39" s="466">
        <f t="shared" si="1"/>
        <v>7</v>
      </c>
      <c r="C39" s="467"/>
      <c r="D39" s="719"/>
      <c r="E39" s="740">
        <f t="shared" si="3"/>
        <v>43402</v>
      </c>
      <c r="F39" s="743">
        <f t="shared" si="2"/>
        <v>2</v>
      </c>
      <c r="G39" s="747"/>
      <c r="H39" s="727"/>
      <c r="I39" s="399"/>
      <c r="J39" s="399"/>
    </row>
    <row r="40" spans="1:10" ht="27" customHeight="1" x14ac:dyDescent="0.15">
      <c r="A40" s="690">
        <f t="shared" si="0"/>
        <v>43373</v>
      </c>
      <c r="B40" s="466">
        <f t="shared" si="1"/>
        <v>1</v>
      </c>
      <c r="C40" s="456"/>
      <c r="D40" s="718"/>
      <c r="E40" s="740">
        <f t="shared" si="3"/>
        <v>43403</v>
      </c>
      <c r="F40" s="743">
        <f t="shared" si="2"/>
        <v>3</v>
      </c>
      <c r="G40" s="720"/>
      <c r="H40" s="727"/>
      <c r="I40" s="399"/>
      <c r="J40" s="399"/>
    </row>
    <row r="41" spans="1:10" ht="27" customHeight="1" x14ac:dyDescent="0.15">
      <c r="A41" s="690">
        <f t="shared" si="0"/>
        <v>43374</v>
      </c>
      <c r="B41" s="466">
        <f t="shared" si="1"/>
        <v>2</v>
      </c>
      <c r="C41" s="699"/>
      <c r="D41" s="718"/>
      <c r="E41" s="760">
        <f t="shared" si="3"/>
        <v>43404</v>
      </c>
      <c r="F41" s="746">
        <f t="shared" si="2"/>
        <v>4</v>
      </c>
      <c r="G41" s="761" t="s">
        <v>69</v>
      </c>
      <c r="H41" s="762">
        <v>3</v>
      </c>
      <c r="I41" s="399"/>
      <c r="J41" s="399"/>
    </row>
    <row r="42" spans="1:10" ht="27" customHeight="1" x14ac:dyDescent="0.15">
      <c r="A42" s="740">
        <f>A41+1</f>
        <v>43375</v>
      </c>
      <c r="B42" s="743">
        <f t="shared" si="1"/>
        <v>3</v>
      </c>
      <c r="C42" s="741"/>
      <c r="D42" s="742"/>
      <c r="E42" s="1278"/>
      <c r="F42" s="1279"/>
      <c r="G42" s="1279"/>
      <c r="H42" s="1280"/>
      <c r="I42" s="399"/>
      <c r="J42" s="399"/>
    </row>
    <row r="43" spans="1:10" ht="27" customHeight="1" thickBot="1" x14ac:dyDescent="0.2">
      <c r="A43" s="1302"/>
      <c r="B43" s="1303"/>
      <c r="C43" s="1303"/>
      <c r="D43" s="1304"/>
      <c r="E43" s="1281"/>
      <c r="F43" s="1282"/>
      <c r="G43" s="1282"/>
      <c r="H43" s="1283"/>
      <c r="I43" s="1266" t="s">
        <v>332</v>
      </c>
      <c r="J43" s="1267"/>
    </row>
    <row r="44" spans="1:10" ht="27" customHeight="1" thickTop="1" thickBot="1" x14ac:dyDescent="0.2">
      <c r="A44" s="1269" t="s">
        <v>81</v>
      </c>
      <c r="B44" s="1270"/>
      <c r="C44" s="684">
        <f>COUNTIF(C14:C43,"*")</f>
        <v>0</v>
      </c>
      <c r="D44" s="685" t="s">
        <v>80</v>
      </c>
      <c r="E44" s="1307" t="s">
        <v>81</v>
      </c>
      <c r="F44" s="1308"/>
      <c r="G44" s="734">
        <f>COUNTIF(G13:G40,"*")</f>
        <v>0</v>
      </c>
      <c r="H44" s="735" t="s">
        <v>80</v>
      </c>
      <c r="I44" s="676">
        <f t="shared" ref="I44:I49" si="4">SUM(C44,G44)</f>
        <v>0</v>
      </c>
      <c r="J44" s="401" t="s">
        <v>80</v>
      </c>
    </row>
    <row r="45" spans="1:10" ht="27" customHeight="1" thickTop="1" x14ac:dyDescent="0.15">
      <c r="A45" s="1295" t="s">
        <v>78</v>
      </c>
      <c r="B45" s="1296"/>
      <c r="C45" s="679"/>
      <c r="D45" s="680" t="s">
        <v>77</v>
      </c>
      <c r="E45" s="1309" t="s">
        <v>78</v>
      </c>
      <c r="F45" s="1310"/>
      <c r="G45" s="728"/>
      <c r="H45" s="736" t="s">
        <v>77</v>
      </c>
      <c r="I45" s="400">
        <f t="shared" si="4"/>
        <v>0</v>
      </c>
      <c r="J45" s="401" t="s">
        <v>77</v>
      </c>
    </row>
    <row r="46" spans="1:10" ht="27" customHeight="1" x14ac:dyDescent="0.15">
      <c r="A46" s="1293" t="s">
        <v>79</v>
      </c>
      <c r="B46" s="1294"/>
      <c r="C46" s="456"/>
      <c r="D46" s="681" t="s">
        <v>77</v>
      </c>
      <c r="E46" s="1311" t="s">
        <v>79</v>
      </c>
      <c r="F46" s="1312"/>
      <c r="G46" s="729"/>
      <c r="H46" s="737" t="s">
        <v>77</v>
      </c>
      <c r="I46" s="400">
        <f t="shared" si="4"/>
        <v>0</v>
      </c>
      <c r="J46" s="401" t="s">
        <v>77</v>
      </c>
    </row>
    <row r="47" spans="1:10" ht="27" customHeight="1" thickBot="1" x14ac:dyDescent="0.2">
      <c r="A47" s="1297" t="s">
        <v>83</v>
      </c>
      <c r="B47" s="1298"/>
      <c r="C47" s="682"/>
      <c r="D47" s="683" t="s">
        <v>77</v>
      </c>
      <c r="E47" s="1313" t="s">
        <v>83</v>
      </c>
      <c r="F47" s="1314"/>
      <c r="G47" s="730"/>
      <c r="H47" s="738" t="s">
        <v>77</v>
      </c>
      <c r="I47" s="400">
        <f t="shared" si="4"/>
        <v>0</v>
      </c>
      <c r="J47" s="401" t="s">
        <v>77</v>
      </c>
    </row>
    <row r="48" spans="1:10" ht="27" customHeight="1" thickTop="1" x14ac:dyDescent="0.15">
      <c r="A48" s="1291" t="s">
        <v>337</v>
      </c>
      <c r="B48" s="1292"/>
      <c r="C48" s="677">
        <f>SUM(C45:C47)</f>
        <v>0</v>
      </c>
      <c r="D48" s="678" t="s">
        <v>77</v>
      </c>
      <c r="E48" s="1315" t="s">
        <v>546</v>
      </c>
      <c r="F48" s="1316"/>
      <c r="G48" s="728">
        <f>SUM(G45:G47)</f>
        <v>0</v>
      </c>
      <c r="H48" s="739" t="s">
        <v>77</v>
      </c>
      <c r="I48" s="676">
        <f t="shared" si="4"/>
        <v>0</v>
      </c>
      <c r="J48" s="401" t="s">
        <v>77</v>
      </c>
    </row>
    <row r="49" spans="1:11" ht="27" customHeight="1" thickBot="1" x14ac:dyDescent="0.2">
      <c r="A49" s="1305" t="s">
        <v>291</v>
      </c>
      <c r="B49" s="1306"/>
      <c r="C49" s="733">
        <v>3</v>
      </c>
      <c r="D49" s="732" t="s">
        <v>77</v>
      </c>
      <c r="E49" s="1289" t="s">
        <v>291</v>
      </c>
      <c r="F49" s="1290"/>
      <c r="G49" s="714">
        <v>3</v>
      </c>
      <c r="H49" s="715" t="s">
        <v>77</v>
      </c>
      <c r="I49" s="403">
        <f t="shared" si="4"/>
        <v>6</v>
      </c>
      <c r="J49" s="401" t="s">
        <v>77</v>
      </c>
    </row>
    <row r="50" spans="1:11" ht="22.5" customHeight="1" thickTop="1" x14ac:dyDescent="0.15">
      <c r="C50" s="404" t="str">
        <f>IF(I45=L5,"","学科時間数が一致していません！")</f>
        <v/>
      </c>
      <c r="G50" s="405" t="str">
        <f>IF(I46=L6,"","実技時間数が一致していません！")</f>
        <v/>
      </c>
      <c r="K50" s="405" t="str">
        <f>IF(I47=L7,"","就職支援時間数が一致していません！")</f>
        <v/>
      </c>
    </row>
    <row r="51" spans="1:11" ht="22.5" customHeight="1" x14ac:dyDescent="0.15">
      <c r="K51" s="405"/>
    </row>
    <row r="52" spans="1:11" ht="23.25" customHeight="1" x14ac:dyDescent="0.15"/>
    <row r="54" spans="1:11" x14ac:dyDescent="0.15">
      <c r="B54" s="406"/>
      <c r="C54" s="407"/>
      <c r="D54" s="408"/>
      <c r="E54" s="408"/>
    </row>
    <row r="55" spans="1:11" x14ac:dyDescent="0.15">
      <c r="B55" s="406"/>
      <c r="C55" s="408"/>
      <c r="D55" s="407"/>
      <c r="E55" s="406"/>
    </row>
    <row r="56" spans="1:11" x14ac:dyDescent="0.15">
      <c r="B56" s="406"/>
      <c r="C56" s="408"/>
      <c r="D56" s="407"/>
      <c r="E56" s="406"/>
    </row>
    <row r="57" spans="1:11" x14ac:dyDescent="0.15">
      <c r="B57" s="406"/>
      <c r="C57" s="408"/>
      <c r="D57" s="407"/>
      <c r="E57" s="406"/>
    </row>
    <row r="58" spans="1:11" x14ac:dyDescent="0.15">
      <c r="B58" s="406"/>
      <c r="C58" s="408"/>
      <c r="D58" s="407"/>
      <c r="E58" s="406"/>
    </row>
  </sheetData>
  <sheetProtection formatCells="0" formatColumns="0" formatRows="0"/>
  <protectedRanges>
    <protectedRange sqref="C45:C47" name="範囲1"/>
    <protectedRange sqref="C14 C24 C31 C38:C39 C16" name="範囲1_1"/>
    <protectedRange sqref="C43:D43" name="範囲1_2_1"/>
  </protectedRanges>
  <mergeCells count="22">
    <mergeCell ref="A49:B49"/>
    <mergeCell ref="E49:F49"/>
    <mergeCell ref="E44:F44"/>
    <mergeCell ref="E45:F45"/>
    <mergeCell ref="E46:F46"/>
    <mergeCell ref="E47:F47"/>
    <mergeCell ref="E48:F48"/>
    <mergeCell ref="A46:B46"/>
    <mergeCell ref="A47:B47"/>
    <mergeCell ref="A48:B48"/>
    <mergeCell ref="I43:J43"/>
    <mergeCell ref="A44:B44"/>
    <mergeCell ref="A45:B45"/>
    <mergeCell ref="A43:D43"/>
    <mergeCell ref="H3:J3"/>
    <mergeCell ref="E42:H43"/>
    <mergeCell ref="K3:L3"/>
    <mergeCell ref="H4:J4"/>
    <mergeCell ref="K4:L4"/>
    <mergeCell ref="B7:J7"/>
    <mergeCell ref="A12:C12"/>
    <mergeCell ref="E12:G12"/>
  </mergeCells>
  <phoneticPr fontId="2"/>
  <conditionalFormatting sqref="C44">
    <cfRule type="cellIs" dxfId="26" priority="5" stopIfTrue="1" operator="lessThan">
      <formula>16</formula>
    </cfRule>
  </conditionalFormatting>
  <conditionalFormatting sqref="I45">
    <cfRule type="cellIs" dxfId="25" priority="6" stopIfTrue="1" operator="notEqual">
      <formula>学科時間</formula>
    </cfRule>
  </conditionalFormatting>
  <conditionalFormatting sqref="I46">
    <cfRule type="cellIs" dxfId="24" priority="7" stopIfTrue="1" operator="notEqual">
      <formula>実技時間</formula>
    </cfRule>
  </conditionalFormatting>
  <conditionalFormatting sqref="I47">
    <cfRule type="cellIs" dxfId="23" priority="8" stopIfTrue="1" operator="notEqual">
      <formula>就職支援時間</formula>
    </cfRule>
  </conditionalFormatting>
  <conditionalFormatting sqref="C48">
    <cfRule type="cellIs" dxfId="22" priority="9" stopIfTrue="1" operator="lessThan">
      <formula>92</formula>
    </cfRule>
  </conditionalFormatting>
  <conditionalFormatting sqref="A13:D42">
    <cfRule type="expression" dxfId="21" priority="12" stopIfTrue="1">
      <formula>OR($B13=1,$B13=7)</formula>
    </cfRule>
  </conditionalFormatting>
  <conditionalFormatting sqref="E13:H41 E42">
    <cfRule type="expression" dxfId="20" priority="3">
      <formula>OR($F13=1,$F13=7)</formula>
    </cfRule>
  </conditionalFormatting>
  <conditionalFormatting sqref="G44">
    <cfRule type="cellIs" dxfId="19" priority="2" operator="lessThan">
      <formula>16</formula>
    </cfRule>
  </conditionalFormatting>
  <conditionalFormatting sqref="G48">
    <cfRule type="cellIs" dxfId="18" priority="1" operator="lessThan">
      <formula>92</formula>
    </cfRule>
  </conditionalFormatting>
  <printOptions horizontalCentered="1"/>
  <pageMargins left="0.78740157480314965" right="0.19685039370078741" top="0.59055118110236227" bottom="0.59055118110236227" header="0.39370078740157483" footer="0.31496062992125984"/>
  <pageSetup paperSize="9" scale="69" orientation="portrait" r:id="rId1"/>
  <headerFooter alignWithMargins="0">
    <oddHeader>&amp;R&amp;10&amp;F</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58"/>
  <sheetViews>
    <sheetView view="pageBreakPreview" zoomScale="90" zoomScaleNormal="75" zoomScaleSheetLayoutView="90" workbookViewId="0"/>
  </sheetViews>
  <sheetFormatPr defaultRowHeight="13.5" x14ac:dyDescent="0.15"/>
  <cols>
    <col min="1" max="1" width="4.625" style="385" customWidth="1"/>
    <col min="2" max="2" width="3.375" style="385" bestFit="1" customWidth="1"/>
    <col min="3" max="3" width="27.625" style="399" customWidth="1"/>
    <col min="4" max="4" width="5.75" style="385" customWidth="1"/>
    <col min="5" max="5" width="4.625" style="385" customWidth="1"/>
    <col min="6" max="6" width="3.375" style="385" bestFit="1" customWidth="1"/>
    <col min="7" max="7" width="27.625" style="399" customWidth="1"/>
    <col min="8" max="8" width="5.75" style="385" customWidth="1"/>
    <col min="9" max="9" width="4.625" style="385" customWidth="1"/>
    <col min="10" max="10" width="3.25" style="385" customWidth="1"/>
    <col min="11" max="11" width="27.625" style="399" customWidth="1"/>
    <col min="12" max="12" width="5.75" style="385" customWidth="1"/>
    <col min="13" max="13" width="4.75" style="385" bestFit="1" customWidth="1"/>
    <col min="14" max="14" width="5.625" style="385" bestFit="1" customWidth="1"/>
    <col min="15" max="16384" width="9" style="385"/>
  </cols>
  <sheetData>
    <row r="1" spans="1:12" ht="17.25" x14ac:dyDescent="0.15">
      <c r="A1" s="383" t="s">
        <v>388</v>
      </c>
      <c r="B1" s="383"/>
      <c r="C1" s="384"/>
      <c r="D1" s="383"/>
      <c r="E1" s="383"/>
      <c r="F1" s="383"/>
      <c r="G1" s="384"/>
      <c r="H1" s="383"/>
      <c r="I1" s="383">
        <v>2</v>
      </c>
      <c r="K1" s="384" t="s">
        <v>39</v>
      </c>
      <c r="L1" s="383"/>
    </row>
    <row r="2" spans="1:12" ht="9.75" customHeight="1" x14ac:dyDescent="0.15">
      <c r="A2" s="386"/>
      <c r="B2" s="386"/>
      <c r="C2" s="387"/>
      <c r="D2" s="386"/>
      <c r="E2" s="386"/>
      <c r="F2" s="386"/>
      <c r="G2" s="387"/>
      <c r="H2" s="386"/>
      <c r="I2" s="386"/>
      <c r="J2" s="386"/>
      <c r="K2" s="387"/>
      <c r="L2" s="386"/>
    </row>
    <row r="3" spans="1:12" ht="15" customHeight="1" x14ac:dyDescent="0.15">
      <c r="A3" s="386"/>
      <c r="B3" s="386"/>
      <c r="C3" s="387"/>
      <c r="D3" s="386"/>
      <c r="E3" s="386"/>
      <c r="F3" s="386"/>
      <c r="G3" s="387"/>
      <c r="H3" s="1286" t="s">
        <v>290</v>
      </c>
      <c r="I3" s="1287"/>
      <c r="J3" s="1287"/>
      <c r="K3" s="1284">
        <f>入力表!D53</f>
        <v>0</v>
      </c>
      <c r="L3" s="1285"/>
    </row>
    <row r="4" spans="1:12" ht="15" customHeight="1" x14ac:dyDescent="0.15">
      <c r="A4" s="386"/>
      <c r="B4" s="386"/>
      <c r="C4" s="387"/>
      <c r="D4" s="386"/>
      <c r="E4" s="386"/>
      <c r="F4" s="386"/>
      <c r="G4" s="387"/>
      <c r="H4" s="1286" t="s">
        <v>35</v>
      </c>
      <c r="I4" s="1287"/>
      <c r="J4" s="1287"/>
      <c r="K4" s="1284">
        <f>入力表!G7</f>
        <v>0</v>
      </c>
      <c r="L4" s="1285"/>
    </row>
    <row r="5" spans="1:12" s="390" customFormat="1" x14ac:dyDescent="0.15">
      <c r="A5" s="389" t="s">
        <v>176</v>
      </c>
      <c r="B5" s="390" t="s">
        <v>457</v>
      </c>
      <c r="C5" s="459"/>
      <c r="D5" s="392"/>
      <c r="E5" s="389"/>
      <c r="G5" s="459"/>
      <c r="H5" s="392"/>
      <c r="I5" s="392"/>
      <c r="J5" s="458"/>
      <c r="K5" s="393" t="s">
        <v>28</v>
      </c>
      <c r="L5" s="394">
        <f>入力表!E13</f>
        <v>0</v>
      </c>
    </row>
    <row r="6" spans="1:12" s="390" customFormat="1" x14ac:dyDescent="0.15">
      <c r="A6" s="389" t="s">
        <v>176</v>
      </c>
      <c r="B6" s="390" t="s">
        <v>427</v>
      </c>
      <c r="C6" s="459"/>
      <c r="D6" s="392"/>
      <c r="E6" s="389"/>
      <c r="G6" s="459"/>
      <c r="H6" s="392"/>
      <c r="I6" s="392"/>
      <c r="J6" s="458"/>
      <c r="K6" s="393" t="s">
        <v>29</v>
      </c>
      <c r="L6" s="394">
        <f>入力表!F13</f>
        <v>0</v>
      </c>
    </row>
    <row r="7" spans="1:12" s="390" customFormat="1" x14ac:dyDescent="0.15">
      <c r="A7" s="389" t="s">
        <v>176</v>
      </c>
      <c r="B7" s="1268" t="s">
        <v>430</v>
      </c>
      <c r="C7" s="1288"/>
      <c r="D7" s="1288"/>
      <c r="E7" s="1288"/>
      <c r="F7" s="1288"/>
      <c r="G7" s="1288"/>
      <c r="H7" s="1288"/>
      <c r="I7" s="1288"/>
      <c r="J7" s="1288"/>
      <c r="K7" s="393" t="s">
        <v>83</v>
      </c>
      <c r="L7" s="394">
        <f>入力表!G13</f>
        <v>0</v>
      </c>
    </row>
    <row r="8" spans="1:12" s="390" customFormat="1" x14ac:dyDescent="0.15">
      <c r="A8" s="395" t="s">
        <v>176</v>
      </c>
      <c r="B8" s="396" t="s">
        <v>82</v>
      </c>
      <c r="C8" s="397"/>
      <c r="D8" s="392"/>
      <c r="E8" s="389"/>
      <c r="F8" s="392"/>
      <c r="G8" s="459"/>
      <c r="H8" s="392"/>
      <c r="I8" s="389"/>
      <c r="J8" s="458"/>
      <c r="K8" s="393" t="s">
        <v>288</v>
      </c>
      <c r="L8" s="394">
        <v>6</v>
      </c>
    </row>
    <row r="9" spans="1:12" s="390" customFormat="1" x14ac:dyDescent="0.15">
      <c r="A9" s="395" t="s">
        <v>176</v>
      </c>
      <c r="B9" s="396" t="s">
        <v>335</v>
      </c>
      <c r="C9" s="397"/>
      <c r="D9" s="392"/>
      <c r="E9" s="389"/>
      <c r="F9" s="392"/>
      <c r="G9" s="459"/>
      <c r="H9" s="392"/>
      <c r="I9" s="389"/>
      <c r="J9" s="458"/>
      <c r="K9" s="393"/>
      <c r="L9" s="398"/>
    </row>
    <row r="10" spans="1:12" s="390" customFormat="1" x14ac:dyDescent="0.15">
      <c r="A10" s="389" t="s">
        <v>176</v>
      </c>
      <c r="B10" s="767" t="s">
        <v>553</v>
      </c>
      <c r="C10" s="397"/>
      <c r="D10" s="392"/>
      <c r="E10" s="389"/>
      <c r="F10" s="392"/>
      <c r="G10" s="764"/>
      <c r="H10" s="392"/>
      <c r="I10" s="389"/>
      <c r="J10" s="765"/>
      <c r="K10" s="393"/>
      <c r="L10" s="398"/>
    </row>
    <row r="11" spans="1:12" ht="11.25" customHeight="1" thickBot="1" x14ac:dyDescent="0.2">
      <c r="A11" s="386"/>
      <c r="B11" s="386"/>
      <c r="C11" s="387"/>
      <c r="D11" s="386"/>
      <c r="E11" s="386"/>
      <c r="F11" s="386"/>
      <c r="G11" s="387"/>
      <c r="H11" s="386"/>
      <c r="I11" s="386"/>
      <c r="J11" s="386"/>
      <c r="K11" s="387"/>
      <c r="L11" s="386"/>
    </row>
    <row r="12" spans="1:12" ht="27" customHeight="1" thickTop="1" thickBot="1" x14ac:dyDescent="0.2">
      <c r="A12" s="1274"/>
      <c r="B12" s="1274"/>
      <c r="C12" s="1274"/>
      <c r="D12" s="419"/>
      <c r="E12" s="1271">
        <f>E13</f>
        <v>43497</v>
      </c>
      <c r="F12" s="1272"/>
      <c r="G12" s="1273"/>
      <c r="H12" s="461" t="s">
        <v>77</v>
      </c>
      <c r="K12" s="385"/>
    </row>
    <row r="13" spans="1:12" s="399" customFormat="1" ht="27" customHeight="1" thickTop="1" x14ac:dyDescent="0.15">
      <c r="A13" s="459"/>
      <c r="B13" s="459"/>
      <c r="C13" s="459"/>
      <c r="D13" s="407"/>
      <c r="E13" s="462">
        <v>43497</v>
      </c>
      <c r="F13" s="463">
        <f>WEEKDAY(E13)</f>
        <v>6</v>
      </c>
      <c r="G13" s="464" t="s">
        <v>459</v>
      </c>
      <c r="H13" s="666">
        <v>3</v>
      </c>
    </row>
    <row r="14" spans="1:12" s="399" customFormat="1" ht="27" customHeight="1" x14ac:dyDescent="0.15">
      <c r="A14" s="459"/>
      <c r="B14" s="459"/>
      <c r="C14" s="459"/>
      <c r="D14" s="407"/>
      <c r="E14" s="465">
        <f>E13+1</f>
        <v>43498</v>
      </c>
      <c r="F14" s="466">
        <f>WEEKDAY(E14)</f>
        <v>7</v>
      </c>
      <c r="G14" s="698"/>
      <c r="H14" s="667"/>
    </row>
    <row r="15" spans="1:12" s="399" customFormat="1" ht="27" customHeight="1" x14ac:dyDescent="0.15">
      <c r="A15" s="459"/>
      <c r="B15" s="459"/>
      <c r="C15" s="459"/>
      <c r="D15" s="407"/>
      <c r="E15" s="465">
        <f t="shared" ref="E15:E40" si="0">E14+1</f>
        <v>43499</v>
      </c>
      <c r="F15" s="466">
        <f t="shared" ref="F15:F40" si="1">WEEKDAY(E15)</f>
        <v>1</v>
      </c>
      <c r="G15" s="699"/>
      <c r="H15" s="667"/>
    </row>
    <row r="16" spans="1:12" s="399" customFormat="1" ht="27" customHeight="1" x14ac:dyDescent="0.15">
      <c r="A16" s="459"/>
      <c r="B16" s="459"/>
      <c r="C16" s="459"/>
      <c r="D16" s="407"/>
      <c r="E16" s="465">
        <f t="shared" si="0"/>
        <v>43500</v>
      </c>
      <c r="F16" s="466">
        <f t="shared" si="1"/>
        <v>2</v>
      </c>
      <c r="G16" s="456"/>
      <c r="H16" s="667"/>
    </row>
    <row r="17" spans="1:8" s="399" customFormat="1" ht="27" customHeight="1" x14ac:dyDescent="0.15">
      <c r="A17" s="459"/>
      <c r="B17" s="459"/>
      <c r="C17" s="459"/>
      <c r="D17" s="407"/>
      <c r="E17" s="465">
        <f t="shared" si="0"/>
        <v>43501</v>
      </c>
      <c r="F17" s="466">
        <f t="shared" si="1"/>
        <v>3</v>
      </c>
      <c r="G17" s="699"/>
      <c r="H17" s="667"/>
    </row>
    <row r="18" spans="1:8" s="399" customFormat="1" ht="27" customHeight="1" x14ac:dyDescent="0.15">
      <c r="A18" s="459"/>
      <c r="B18" s="459"/>
      <c r="C18" s="407"/>
      <c r="D18" s="407"/>
      <c r="E18" s="465">
        <f t="shared" si="0"/>
        <v>43502</v>
      </c>
      <c r="F18" s="466">
        <f t="shared" si="1"/>
        <v>4</v>
      </c>
      <c r="G18" s="699"/>
      <c r="H18" s="667"/>
    </row>
    <row r="19" spans="1:8" s="399" customFormat="1" ht="27" customHeight="1" x14ac:dyDescent="0.15">
      <c r="A19" s="459"/>
      <c r="B19" s="459"/>
      <c r="C19" s="407"/>
      <c r="D19" s="407"/>
      <c r="E19" s="465">
        <f t="shared" si="0"/>
        <v>43503</v>
      </c>
      <c r="F19" s="466">
        <f t="shared" si="1"/>
        <v>5</v>
      </c>
      <c r="G19" s="699"/>
      <c r="H19" s="667"/>
    </row>
    <row r="20" spans="1:8" s="399" customFormat="1" ht="27" customHeight="1" x14ac:dyDescent="0.15">
      <c r="A20" s="459"/>
      <c r="B20" s="459"/>
      <c r="C20" s="407"/>
      <c r="D20" s="407"/>
      <c r="E20" s="465">
        <f t="shared" si="0"/>
        <v>43504</v>
      </c>
      <c r="F20" s="466">
        <f t="shared" si="1"/>
        <v>6</v>
      </c>
      <c r="G20" s="699"/>
      <c r="H20" s="667"/>
    </row>
    <row r="21" spans="1:8" s="399" customFormat="1" ht="27" customHeight="1" x14ac:dyDescent="0.15">
      <c r="A21" s="459"/>
      <c r="B21" s="459"/>
      <c r="C21" s="459"/>
      <c r="D21" s="407"/>
      <c r="E21" s="465">
        <f t="shared" si="0"/>
        <v>43505</v>
      </c>
      <c r="F21" s="466">
        <f t="shared" si="1"/>
        <v>7</v>
      </c>
      <c r="G21" s="699"/>
      <c r="H21" s="667"/>
    </row>
    <row r="22" spans="1:8" s="399" customFormat="1" ht="27" customHeight="1" x14ac:dyDescent="0.15">
      <c r="A22" s="459"/>
      <c r="B22" s="459"/>
      <c r="C22" s="459"/>
      <c r="D22" s="407"/>
      <c r="E22" s="465">
        <f t="shared" si="0"/>
        <v>43506</v>
      </c>
      <c r="F22" s="466">
        <f t="shared" si="1"/>
        <v>1</v>
      </c>
      <c r="G22" s="699"/>
      <c r="H22" s="667"/>
    </row>
    <row r="23" spans="1:8" s="399" customFormat="1" ht="27" customHeight="1" x14ac:dyDescent="0.15">
      <c r="A23" s="459"/>
      <c r="B23" s="459"/>
      <c r="C23" s="459"/>
      <c r="D23" s="407"/>
      <c r="E23" s="712">
        <f t="shared" si="0"/>
        <v>43507</v>
      </c>
      <c r="F23" s="479">
        <f t="shared" si="1"/>
        <v>2</v>
      </c>
      <c r="G23" s="749"/>
      <c r="H23" s="691"/>
    </row>
    <row r="24" spans="1:8" s="399" customFormat="1" ht="27" customHeight="1" x14ac:dyDescent="0.15">
      <c r="A24" s="459"/>
      <c r="B24" s="459"/>
      <c r="C24" s="459"/>
      <c r="D24" s="407"/>
      <c r="E24" s="769">
        <f t="shared" si="0"/>
        <v>43508</v>
      </c>
      <c r="F24" s="512">
        <f t="shared" si="1"/>
        <v>3</v>
      </c>
      <c r="G24" s="467"/>
      <c r="H24" s="668"/>
    </row>
    <row r="25" spans="1:8" s="399" customFormat="1" ht="27" customHeight="1" x14ac:dyDescent="0.15">
      <c r="A25" s="459"/>
      <c r="B25" s="459"/>
      <c r="C25" s="407"/>
      <c r="D25" s="407"/>
      <c r="E25" s="465">
        <f t="shared" si="0"/>
        <v>43509</v>
      </c>
      <c r="F25" s="466">
        <f t="shared" si="1"/>
        <v>4</v>
      </c>
      <c r="G25" s="699"/>
      <c r="H25" s="667"/>
    </row>
    <row r="26" spans="1:8" s="399" customFormat="1" ht="27" customHeight="1" x14ac:dyDescent="0.15">
      <c r="A26" s="459"/>
      <c r="B26" s="459"/>
      <c r="C26" s="407"/>
      <c r="D26" s="407"/>
      <c r="E26" s="465">
        <f t="shared" si="0"/>
        <v>43510</v>
      </c>
      <c r="F26" s="466">
        <f t="shared" si="1"/>
        <v>5</v>
      </c>
      <c r="G26" s="699"/>
      <c r="H26" s="667"/>
    </row>
    <row r="27" spans="1:8" s="399" customFormat="1" ht="27" customHeight="1" x14ac:dyDescent="0.15">
      <c r="A27" s="459"/>
      <c r="B27" s="459"/>
      <c r="C27" s="459"/>
      <c r="D27" s="407"/>
      <c r="E27" s="465">
        <f t="shared" si="0"/>
        <v>43511</v>
      </c>
      <c r="F27" s="466">
        <f t="shared" si="1"/>
        <v>6</v>
      </c>
      <c r="G27" s="699"/>
      <c r="H27" s="667"/>
    </row>
    <row r="28" spans="1:8" s="399" customFormat="1" ht="27" customHeight="1" x14ac:dyDescent="0.15">
      <c r="A28" s="459"/>
      <c r="B28" s="459"/>
      <c r="C28" s="459"/>
      <c r="D28" s="407"/>
      <c r="E28" s="465">
        <f t="shared" si="0"/>
        <v>43512</v>
      </c>
      <c r="F28" s="466">
        <f t="shared" si="1"/>
        <v>7</v>
      </c>
      <c r="G28" s="699"/>
      <c r="H28" s="667"/>
    </row>
    <row r="29" spans="1:8" s="399" customFormat="1" ht="27" customHeight="1" x14ac:dyDescent="0.15">
      <c r="A29" s="459"/>
      <c r="B29" s="459"/>
      <c r="C29" s="459"/>
      <c r="D29" s="407"/>
      <c r="E29" s="465">
        <f t="shared" si="0"/>
        <v>43513</v>
      </c>
      <c r="F29" s="466">
        <f t="shared" si="1"/>
        <v>1</v>
      </c>
      <c r="G29" s="699"/>
      <c r="H29" s="667"/>
    </row>
    <row r="30" spans="1:8" s="399" customFormat="1" ht="27" customHeight="1" x14ac:dyDescent="0.15">
      <c r="A30" s="459"/>
      <c r="B30" s="459"/>
      <c r="C30" s="459"/>
      <c r="D30" s="407"/>
      <c r="E30" s="465">
        <f t="shared" si="0"/>
        <v>43514</v>
      </c>
      <c r="F30" s="466">
        <f t="shared" si="1"/>
        <v>2</v>
      </c>
      <c r="G30" s="456"/>
      <c r="H30" s="667"/>
    </row>
    <row r="31" spans="1:8" s="399" customFormat="1" ht="27" customHeight="1" x14ac:dyDescent="0.15">
      <c r="A31" s="459"/>
      <c r="B31" s="459"/>
      <c r="C31" s="459"/>
      <c r="D31" s="407"/>
      <c r="E31" s="465">
        <f t="shared" si="0"/>
        <v>43515</v>
      </c>
      <c r="F31" s="466">
        <f t="shared" si="1"/>
        <v>3</v>
      </c>
      <c r="G31" s="467"/>
      <c r="H31" s="668"/>
    </row>
    <row r="32" spans="1:8" s="399" customFormat="1" ht="27" customHeight="1" x14ac:dyDescent="0.15">
      <c r="A32" s="459"/>
      <c r="B32" s="459"/>
      <c r="C32" s="407"/>
      <c r="D32" s="407"/>
      <c r="E32" s="465">
        <f t="shared" si="0"/>
        <v>43516</v>
      </c>
      <c r="F32" s="466">
        <f t="shared" si="1"/>
        <v>4</v>
      </c>
      <c r="G32" s="699"/>
      <c r="H32" s="667"/>
    </row>
    <row r="33" spans="1:10" s="399" customFormat="1" ht="27" customHeight="1" x14ac:dyDescent="0.15">
      <c r="A33" s="459"/>
      <c r="B33" s="459"/>
      <c r="C33" s="407"/>
      <c r="D33" s="407"/>
      <c r="E33" s="465">
        <f t="shared" si="0"/>
        <v>43517</v>
      </c>
      <c r="F33" s="466">
        <f t="shared" si="1"/>
        <v>5</v>
      </c>
      <c r="G33" s="699"/>
      <c r="H33" s="667"/>
    </row>
    <row r="34" spans="1:10" ht="27" customHeight="1" x14ac:dyDescent="0.15">
      <c r="A34" s="459"/>
      <c r="B34" s="459"/>
      <c r="C34" s="459"/>
      <c r="D34" s="407"/>
      <c r="E34" s="465">
        <f t="shared" si="0"/>
        <v>43518</v>
      </c>
      <c r="F34" s="466">
        <f t="shared" si="1"/>
        <v>6</v>
      </c>
      <c r="G34" s="699"/>
      <c r="H34" s="667"/>
      <c r="I34" s="399"/>
      <c r="J34" s="399"/>
    </row>
    <row r="35" spans="1:10" ht="27" customHeight="1" x14ac:dyDescent="0.15">
      <c r="A35" s="459"/>
      <c r="B35" s="459"/>
      <c r="C35" s="459"/>
      <c r="D35" s="407"/>
      <c r="E35" s="465">
        <f t="shared" si="0"/>
        <v>43519</v>
      </c>
      <c r="F35" s="466">
        <f t="shared" si="1"/>
        <v>7</v>
      </c>
      <c r="G35" s="699"/>
      <c r="H35" s="667"/>
      <c r="I35" s="399"/>
      <c r="J35" s="399"/>
    </row>
    <row r="36" spans="1:10" ht="27" customHeight="1" x14ac:dyDescent="0.15">
      <c r="A36" s="459"/>
      <c r="B36" s="459"/>
      <c r="C36" s="459"/>
      <c r="D36" s="407"/>
      <c r="E36" s="465">
        <f t="shared" si="0"/>
        <v>43520</v>
      </c>
      <c r="F36" s="466">
        <f t="shared" si="1"/>
        <v>1</v>
      </c>
      <c r="G36" s="699"/>
      <c r="H36" s="667"/>
      <c r="I36" s="399"/>
      <c r="J36" s="399"/>
    </row>
    <row r="37" spans="1:10" ht="27" customHeight="1" x14ac:dyDescent="0.15">
      <c r="A37" s="459"/>
      <c r="B37" s="459"/>
      <c r="C37" s="459"/>
      <c r="D37" s="407"/>
      <c r="E37" s="465">
        <f t="shared" si="0"/>
        <v>43521</v>
      </c>
      <c r="F37" s="466">
        <f t="shared" si="1"/>
        <v>2</v>
      </c>
      <c r="G37" s="456"/>
      <c r="H37" s="667"/>
      <c r="I37" s="399"/>
      <c r="J37" s="399"/>
    </row>
    <row r="38" spans="1:10" ht="27" customHeight="1" x14ac:dyDescent="0.15">
      <c r="A38" s="459"/>
      <c r="B38" s="459"/>
      <c r="C38" s="459"/>
      <c r="D38" s="407"/>
      <c r="E38" s="465">
        <f t="shared" si="0"/>
        <v>43522</v>
      </c>
      <c r="F38" s="466">
        <f t="shared" si="1"/>
        <v>3</v>
      </c>
      <c r="G38" s="467"/>
      <c r="H38" s="668"/>
      <c r="I38" s="399"/>
      <c r="J38" s="399"/>
    </row>
    <row r="39" spans="1:10" ht="27" customHeight="1" x14ac:dyDescent="0.15">
      <c r="A39" s="459"/>
      <c r="B39" s="459"/>
      <c r="C39" s="407"/>
      <c r="D39" s="407"/>
      <c r="E39" s="465">
        <f t="shared" si="0"/>
        <v>43523</v>
      </c>
      <c r="F39" s="466">
        <f t="shared" si="1"/>
        <v>4</v>
      </c>
      <c r="G39" s="698"/>
      <c r="H39" s="668"/>
      <c r="I39" s="399"/>
      <c r="J39" s="399"/>
    </row>
    <row r="40" spans="1:10" ht="27" customHeight="1" x14ac:dyDescent="0.15">
      <c r="A40" s="459"/>
      <c r="B40" s="459"/>
      <c r="C40" s="407"/>
      <c r="D40" s="407"/>
      <c r="E40" s="507">
        <f t="shared" si="0"/>
        <v>43524</v>
      </c>
      <c r="F40" s="508">
        <f t="shared" si="1"/>
        <v>5</v>
      </c>
      <c r="G40" s="509" t="s">
        <v>69</v>
      </c>
      <c r="H40" s="669">
        <v>3</v>
      </c>
      <c r="I40" s="399"/>
      <c r="J40" s="399"/>
    </row>
    <row r="41" spans="1:10" ht="27" customHeight="1" x14ac:dyDescent="0.15">
      <c r="A41" s="459"/>
      <c r="B41" s="459"/>
      <c r="C41" s="459"/>
      <c r="D41" s="407"/>
      <c r="E41" s="1326"/>
      <c r="F41" s="1276"/>
      <c r="G41" s="1276"/>
      <c r="H41" s="1277"/>
      <c r="I41" s="399"/>
      <c r="J41" s="399"/>
    </row>
    <row r="42" spans="1:10" ht="27" customHeight="1" x14ac:dyDescent="0.15">
      <c r="A42" s="459"/>
      <c r="B42" s="459"/>
      <c r="C42" s="407"/>
      <c r="D42" s="407"/>
      <c r="E42" s="1327"/>
      <c r="F42" s="1279"/>
      <c r="G42" s="1279"/>
      <c r="H42" s="1280"/>
      <c r="I42" s="399"/>
      <c r="J42" s="399"/>
    </row>
    <row r="43" spans="1:10" ht="27" customHeight="1" thickBot="1" x14ac:dyDescent="0.2">
      <c r="A43" s="459"/>
      <c r="B43" s="459"/>
      <c r="C43" s="459"/>
      <c r="D43" s="407"/>
      <c r="E43" s="1328"/>
      <c r="F43" s="1329"/>
      <c r="G43" s="1329"/>
      <c r="H43" s="1330"/>
      <c r="I43" s="1266" t="s">
        <v>332</v>
      </c>
      <c r="J43" s="1267"/>
    </row>
    <row r="44" spans="1:10" ht="27" customHeight="1" thickTop="1" thickBot="1" x14ac:dyDescent="0.2">
      <c r="A44" s="1268"/>
      <c r="B44" s="1268"/>
      <c r="C44" s="407"/>
      <c r="D44" s="459"/>
      <c r="E44" s="1322" t="s">
        <v>81</v>
      </c>
      <c r="F44" s="1323"/>
      <c r="G44" s="409">
        <f>COUNTIF(G14:G39,"*")</f>
        <v>0</v>
      </c>
      <c r="H44" s="675" t="s">
        <v>80</v>
      </c>
      <c r="I44" s="676">
        <f>SUM(G44)</f>
        <v>0</v>
      </c>
      <c r="J44" s="401" t="s">
        <v>80</v>
      </c>
    </row>
    <row r="45" spans="1:10" ht="27" customHeight="1" thickTop="1" x14ac:dyDescent="0.15">
      <c r="A45" s="1268"/>
      <c r="B45" s="1268"/>
      <c r="C45" s="407"/>
      <c r="D45" s="663"/>
      <c r="E45" s="1324" t="s">
        <v>78</v>
      </c>
      <c r="F45" s="1325"/>
      <c r="G45" s="510"/>
      <c r="H45" s="671" t="s">
        <v>77</v>
      </c>
      <c r="I45" s="672">
        <f>SUM(G45)</f>
        <v>0</v>
      </c>
      <c r="J45" s="401" t="s">
        <v>77</v>
      </c>
    </row>
    <row r="46" spans="1:10" ht="27" customHeight="1" x14ac:dyDescent="0.15">
      <c r="A46" s="1268"/>
      <c r="B46" s="1268"/>
      <c r="C46" s="459"/>
      <c r="D46" s="670"/>
      <c r="E46" s="1321" t="s">
        <v>79</v>
      </c>
      <c r="F46" s="1294"/>
      <c r="G46" s="456"/>
      <c r="H46" s="673" t="s">
        <v>77</v>
      </c>
      <c r="I46" s="672">
        <f>SUM(G46)</f>
        <v>0</v>
      </c>
      <c r="J46" s="401" t="s">
        <v>77</v>
      </c>
    </row>
    <row r="47" spans="1:10" ht="27" customHeight="1" thickBot="1" x14ac:dyDescent="0.2">
      <c r="A47" s="1268"/>
      <c r="B47" s="1268"/>
      <c r="C47" s="459"/>
      <c r="D47" s="663"/>
      <c r="E47" s="1317" t="s">
        <v>83</v>
      </c>
      <c r="F47" s="1318"/>
      <c r="G47" s="511"/>
      <c r="H47" s="674" t="s">
        <v>77</v>
      </c>
      <c r="I47" s="672">
        <f>SUM(G47)</f>
        <v>0</v>
      </c>
      <c r="J47" s="401" t="s">
        <v>77</v>
      </c>
    </row>
    <row r="48" spans="1:10" ht="27" customHeight="1" thickTop="1" x14ac:dyDescent="0.15">
      <c r="A48" s="1266"/>
      <c r="B48" s="1266"/>
      <c r="C48" s="459"/>
      <c r="D48" s="420"/>
      <c r="E48" s="1319" t="s">
        <v>337</v>
      </c>
      <c r="F48" s="1320"/>
      <c r="G48" s="402">
        <f>SUM(G45:G47)</f>
        <v>0</v>
      </c>
      <c r="H48" s="410" t="s">
        <v>77</v>
      </c>
      <c r="I48" s="400">
        <f>SUM(G48)</f>
        <v>0</v>
      </c>
      <c r="J48" s="401" t="s">
        <v>77</v>
      </c>
    </row>
    <row r="49" spans="1:11" ht="27" customHeight="1" thickBot="1" x14ac:dyDescent="0.2">
      <c r="A49" s="1268"/>
      <c r="B49" s="1268"/>
      <c r="C49" s="459"/>
      <c r="D49" s="420"/>
      <c r="E49" s="1289" t="s">
        <v>291</v>
      </c>
      <c r="F49" s="1290"/>
      <c r="G49" s="714">
        <v>6</v>
      </c>
      <c r="H49" s="715" t="s">
        <v>77</v>
      </c>
      <c r="I49" s="403">
        <f t="shared" ref="I49" si="2">SUM(C49,G49)</f>
        <v>6</v>
      </c>
      <c r="J49" s="401" t="s">
        <v>77</v>
      </c>
    </row>
    <row r="50" spans="1:11" ht="22.5" customHeight="1" thickTop="1" x14ac:dyDescent="0.15">
      <c r="C50" s="404"/>
      <c r="G50" s="404" t="str">
        <f>IF(I45=L5,"","学科時間数が一致していません！")</f>
        <v/>
      </c>
      <c r="K50" s="404"/>
    </row>
    <row r="51" spans="1:11" ht="22.5" customHeight="1" x14ac:dyDescent="0.15">
      <c r="C51" s="405"/>
      <c r="G51" s="405" t="str">
        <f>IF(I46=L6,"","実技時間数が一致していません！")</f>
        <v/>
      </c>
    </row>
    <row r="52" spans="1:11" ht="22.5" customHeight="1" x14ac:dyDescent="0.15">
      <c r="G52" s="405" t="str">
        <f>IF(I47=L7,"","就職支援時間数が一致していません！")</f>
        <v/>
      </c>
    </row>
    <row r="54" spans="1:11" x14ac:dyDescent="0.15">
      <c r="B54" s="406"/>
      <c r="C54" s="407"/>
      <c r="D54" s="408"/>
      <c r="E54" s="408"/>
    </row>
    <row r="55" spans="1:11" x14ac:dyDescent="0.15">
      <c r="B55" s="406"/>
      <c r="C55" s="408"/>
      <c r="D55" s="407"/>
      <c r="E55" s="406"/>
    </row>
    <row r="56" spans="1:11" x14ac:dyDescent="0.15">
      <c r="B56" s="406"/>
      <c r="C56" s="408"/>
      <c r="D56" s="407"/>
      <c r="E56" s="406"/>
    </row>
    <row r="57" spans="1:11" x14ac:dyDescent="0.15">
      <c r="B57" s="406"/>
      <c r="C57" s="408"/>
      <c r="D57" s="407"/>
      <c r="E57" s="406"/>
    </row>
    <row r="58" spans="1:11" x14ac:dyDescent="0.15">
      <c r="B58" s="406"/>
      <c r="C58" s="408"/>
      <c r="D58" s="407"/>
      <c r="E58" s="406"/>
    </row>
  </sheetData>
  <sheetProtection formatCells="0" formatColumns="0" formatRows="0"/>
  <protectedRanges>
    <protectedRange sqref="C45:C47 G45:G47" name="範囲1"/>
    <protectedRange sqref="C22:D26 C35:D43 C28:D33 D14:D19 C15:C19" name="範囲1_2"/>
    <protectedRange sqref="G14 G24 G31 G38:G39" name="範囲1_1"/>
    <protectedRange sqref="G43:H43" name="範囲1_2_1"/>
  </protectedRanges>
  <mergeCells count="21">
    <mergeCell ref="A46:B46"/>
    <mergeCell ref="E46:F46"/>
    <mergeCell ref="H3:J3"/>
    <mergeCell ref="K3:L3"/>
    <mergeCell ref="H4:J4"/>
    <mergeCell ref="K4:L4"/>
    <mergeCell ref="B7:J7"/>
    <mergeCell ref="A12:C12"/>
    <mergeCell ref="E12:G12"/>
    <mergeCell ref="I43:J43"/>
    <mergeCell ref="A44:B44"/>
    <mergeCell ref="E44:F44"/>
    <mergeCell ref="A45:B45"/>
    <mergeCell ref="E45:F45"/>
    <mergeCell ref="E41:H43"/>
    <mergeCell ref="A47:B47"/>
    <mergeCell ref="E47:F47"/>
    <mergeCell ref="A48:B48"/>
    <mergeCell ref="E48:F48"/>
    <mergeCell ref="A49:B49"/>
    <mergeCell ref="E49:F49"/>
  </mergeCells>
  <phoneticPr fontId="2"/>
  <conditionalFormatting sqref="G44">
    <cfRule type="cellIs" dxfId="17" priority="2" stopIfTrue="1" operator="lessThan">
      <formula>16</formula>
    </cfRule>
  </conditionalFormatting>
  <conditionalFormatting sqref="I45">
    <cfRule type="cellIs" dxfId="16" priority="3" stopIfTrue="1" operator="notEqual">
      <formula>学科時間</formula>
    </cfRule>
  </conditionalFormatting>
  <conditionalFormatting sqref="I46">
    <cfRule type="cellIs" dxfId="15" priority="4" stopIfTrue="1" operator="notEqual">
      <formula>実技時間</formula>
    </cfRule>
  </conditionalFormatting>
  <conditionalFormatting sqref="I47">
    <cfRule type="cellIs" dxfId="14" priority="5" stopIfTrue="1" operator="notEqual">
      <formula>就職支援時間</formula>
    </cfRule>
  </conditionalFormatting>
  <conditionalFormatting sqref="G48">
    <cfRule type="cellIs" dxfId="13" priority="6" stopIfTrue="1" operator="lessThan">
      <formula>96</formula>
    </cfRule>
  </conditionalFormatting>
  <conditionalFormatting sqref="E13:H40 E41">
    <cfRule type="expression" dxfId="12" priority="1" stopIfTrue="1">
      <formula>OR($F13=1,$F13=7)</formula>
    </cfRule>
  </conditionalFormatting>
  <printOptions horizontalCentered="1"/>
  <pageMargins left="0.78740157480314965" right="0.19685039370078741" top="0.59055118110236227" bottom="0.59055118110236227" header="0.39370078740157483" footer="0.31496062992125984"/>
  <pageSetup paperSize="9" scale="66" orientation="portrait" r:id="rId1"/>
  <headerFooter alignWithMargins="0">
    <oddHeader>&amp;R&amp;10&amp;F</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58"/>
  <sheetViews>
    <sheetView view="pageBreakPreview" zoomScale="90" zoomScaleNormal="75" zoomScaleSheetLayoutView="90" workbookViewId="0"/>
  </sheetViews>
  <sheetFormatPr defaultRowHeight="13.5" x14ac:dyDescent="0.15"/>
  <cols>
    <col min="1" max="1" width="4.625" style="385" customWidth="1"/>
    <col min="2" max="2" width="3.375" style="385" bestFit="1" customWidth="1"/>
    <col min="3" max="3" width="27.625" style="399" customWidth="1"/>
    <col min="4" max="4" width="5.75" style="385" customWidth="1"/>
    <col min="5" max="5" width="4.625" style="385" customWidth="1"/>
    <col min="6" max="6" width="3.375" style="385" bestFit="1" customWidth="1"/>
    <col min="7" max="7" width="27.625" style="399" customWidth="1"/>
    <col min="8" max="8" width="5.75" style="385" customWidth="1"/>
    <col min="9" max="9" width="4.625" style="385" customWidth="1"/>
    <col min="10" max="10" width="3.25" style="385" customWidth="1"/>
    <col min="11" max="11" width="27.625" style="399" customWidth="1"/>
    <col min="12" max="12" width="5.75" style="385" customWidth="1"/>
    <col min="13" max="13" width="4.75" style="385" bestFit="1" customWidth="1"/>
    <col min="14" max="14" width="5.625" style="385" bestFit="1" customWidth="1"/>
    <col min="15" max="16384" width="9" style="385"/>
  </cols>
  <sheetData>
    <row r="1" spans="1:12" ht="17.25" x14ac:dyDescent="0.15">
      <c r="A1" s="383" t="s">
        <v>547</v>
      </c>
      <c r="B1" s="383"/>
      <c r="C1" s="384"/>
      <c r="D1" s="383"/>
      <c r="E1" s="383"/>
      <c r="F1" s="383"/>
      <c r="G1" s="384"/>
      <c r="H1" s="383"/>
      <c r="I1" s="383">
        <v>2</v>
      </c>
      <c r="K1" s="384" t="s">
        <v>39</v>
      </c>
      <c r="L1" s="383"/>
    </row>
    <row r="2" spans="1:12" ht="9.75" customHeight="1" x14ac:dyDescent="0.15">
      <c r="A2" s="386"/>
      <c r="B2" s="386"/>
      <c r="C2" s="387"/>
      <c r="D2" s="386"/>
      <c r="E2" s="386"/>
      <c r="F2" s="386"/>
      <c r="G2" s="387"/>
      <c r="H2" s="386"/>
      <c r="I2" s="386"/>
      <c r="J2" s="386"/>
      <c r="K2" s="387"/>
      <c r="L2" s="386"/>
    </row>
    <row r="3" spans="1:12" ht="15" customHeight="1" x14ac:dyDescent="0.15">
      <c r="A3" s="386"/>
      <c r="B3" s="386"/>
      <c r="C3" s="387"/>
      <c r="D3" s="386"/>
      <c r="E3" s="386"/>
      <c r="F3" s="386"/>
      <c r="G3" s="387"/>
      <c r="H3" s="1286" t="s">
        <v>290</v>
      </c>
      <c r="I3" s="1287"/>
      <c r="J3" s="1287"/>
      <c r="K3" s="1284">
        <f>入力表!D53</f>
        <v>0</v>
      </c>
      <c r="L3" s="1285"/>
    </row>
    <row r="4" spans="1:12" ht="15" customHeight="1" x14ac:dyDescent="0.15">
      <c r="A4" s="386"/>
      <c r="B4" s="386"/>
      <c r="C4" s="387"/>
      <c r="D4" s="386"/>
      <c r="E4" s="386"/>
      <c r="F4" s="386"/>
      <c r="G4" s="387"/>
      <c r="H4" s="1286" t="s">
        <v>35</v>
      </c>
      <c r="I4" s="1287"/>
      <c r="J4" s="1287"/>
      <c r="K4" s="1284">
        <f>入力表!G7</f>
        <v>0</v>
      </c>
      <c r="L4" s="1285"/>
    </row>
    <row r="5" spans="1:12" s="390" customFormat="1" x14ac:dyDescent="0.15">
      <c r="A5" s="389" t="s">
        <v>176</v>
      </c>
      <c r="B5" s="390" t="s">
        <v>457</v>
      </c>
      <c r="C5" s="700"/>
      <c r="D5" s="392"/>
      <c r="E5" s="389"/>
      <c r="G5" s="700"/>
      <c r="H5" s="392"/>
      <c r="I5" s="392"/>
      <c r="J5" s="701"/>
      <c r="K5" s="393" t="s">
        <v>28</v>
      </c>
      <c r="L5" s="394">
        <f>入力表!E13</f>
        <v>0</v>
      </c>
    </row>
    <row r="6" spans="1:12" s="390" customFormat="1" x14ac:dyDescent="0.15">
      <c r="A6" s="389" t="s">
        <v>176</v>
      </c>
      <c r="B6" s="390" t="s">
        <v>427</v>
      </c>
      <c r="C6" s="700"/>
      <c r="D6" s="392"/>
      <c r="E6" s="389"/>
      <c r="G6" s="700"/>
      <c r="H6" s="392"/>
      <c r="I6" s="392"/>
      <c r="J6" s="701"/>
      <c r="K6" s="393" t="s">
        <v>29</v>
      </c>
      <c r="L6" s="394">
        <f>入力表!F13</f>
        <v>0</v>
      </c>
    </row>
    <row r="7" spans="1:12" s="390" customFormat="1" x14ac:dyDescent="0.15">
      <c r="A7" s="389" t="s">
        <v>176</v>
      </c>
      <c r="B7" s="1268" t="s">
        <v>430</v>
      </c>
      <c r="C7" s="1288"/>
      <c r="D7" s="1288"/>
      <c r="E7" s="1288"/>
      <c r="F7" s="1288"/>
      <c r="G7" s="1288"/>
      <c r="H7" s="1288"/>
      <c r="I7" s="1288"/>
      <c r="J7" s="1288"/>
      <c r="K7" s="393" t="s">
        <v>83</v>
      </c>
      <c r="L7" s="394">
        <f>入力表!G13</f>
        <v>0</v>
      </c>
    </row>
    <row r="8" spans="1:12" s="390" customFormat="1" x14ac:dyDescent="0.15">
      <c r="A8" s="395" t="s">
        <v>176</v>
      </c>
      <c r="B8" s="396" t="s">
        <v>82</v>
      </c>
      <c r="C8" s="397"/>
      <c r="D8" s="392"/>
      <c r="E8" s="389"/>
      <c r="F8" s="392"/>
      <c r="G8" s="700"/>
      <c r="H8" s="392"/>
      <c r="I8" s="389"/>
      <c r="J8" s="701"/>
      <c r="K8" s="393" t="s">
        <v>288</v>
      </c>
      <c r="L8" s="394">
        <v>6</v>
      </c>
    </row>
    <row r="9" spans="1:12" s="390" customFormat="1" x14ac:dyDescent="0.15">
      <c r="A9" s="395" t="s">
        <v>176</v>
      </c>
      <c r="B9" s="396" t="s">
        <v>335</v>
      </c>
      <c r="C9" s="397"/>
      <c r="D9" s="392"/>
      <c r="E9" s="389"/>
      <c r="F9" s="392"/>
      <c r="G9" s="700"/>
      <c r="H9" s="392"/>
      <c r="I9" s="389"/>
      <c r="J9" s="701"/>
      <c r="K9" s="393"/>
      <c r="L9" s="398"/>
    </row>
    <row r="10" spans="1:12" s="390" customFormat="1" x14ac:dyDescent="0.15">
      <c r="A10" s="389" t="s">
        <v>176</v>
      </c>
      <c r="B10" s="767" t="s">
        <v>553</v>
      </c>
      <c r="C10" s="397"/>
      <c r="D10" s="392"/>
      <c r="E10" s="389"/>
      <c r="F10" s="392"/>
      <c r="G10" s="764"/>
      <c r="H10" s="392"/>
      <c r="I10" s="389"/>
      <c r="J10" s="765"/>
      <c r="K10" s="393"/>
      <c r="L10" s="398"/>
    </row>
    <row r="11" spans="1:12" ht="11.25" customHeight="1" thickBot="1" x14ac:dyDescent="0.2">
      <c r="A11" s="386"/>
      <c r="B11" s="386"/>
      <c r="C11" s="387"/>
      <c r="D11" s="386"/>
      <c r="E11" s="721"/>
      <c r="F11" s="721"/>
      <c r="G11" s="722"/>
      <c r="H11" s="721"/>
      <c r="I11" s="386"/>
      <c r="J11" s="386"/>
      <c r="K11" s="387"/>
      <c r="L11" s="386"/>
    </row>
    <row r="12" spans="1:12" ht="27" customHeight="1" thickTop="1" thickBot="1" x14ac:dyDescent="0.2">
      <c r="A12" s="1271">
        <f>A13</f>
        <v>43497</v>
      </c>
      <c r="B12" s="1272"/>
      <c r="C12" s="1273"/>
      <c r="D12" s="716" t="s">
        <v>77</v>
      </c>
      <c r="E12" s="1299">
        <f>E13</f>
        <v>43525</v>
      </c>
      <c r="F12" s="1300"/>
      <c r="G12" s="1301"/>
      <c r="H12" s="731" t="s">
        <v>77</v>
      </c>
      <c r="I12" s="723"/>
      <c r="K12" s="385"/>
    </row>
    <row r="13" spans="1:12" s="399" customFormat="1" ht="27" customHeight="1" thickTop="1" x14ac:dyDescent="0.15">
      <c r="A13" s="686">
        <v>43497</v>
      </c>
      <c r="B13" s="687">
        <f>WEEKDAY(A13)</f>
        <v>6</v>
      </c>
      <c r="C13" s="688" t="s">
        <v>459</v>
      </c>
      <c r="D13" s="717">
        <v>3</v>
      </c>
      <c r="E13" s="744">
        <f>A40+1</f>
        <v>43525</v>
      </c>
      <c r="F13" s="745">
        <f>WEEKDAY(E13)</f>
        <v>6</v>
      </c>
      <c r="G13" s="724"/>
      <c r="H13" s="725"/>
    </row>
    <row r="14" spans="1:12" s="399" customFormat="1" ht="27" customHeight="1" x14ac:dyDescent="0.15">
      <c r="A14" s="690">
        <f>A13+1</f>
        <v>43498</v>
      </c>
      <c r="B14" s="466">
        <f>WEEKDAY(A14)</f>
        <v>7</v>
      </c>
      <c r="C14" s="467"/>
      <c r="D14" s="718"/>
      <c r="E14" s="740">
        <f>E13+1</f>
        <v>43526</v>
      </c>
      <c r="F14" s="743">
        <f>WEEKDAY(E14)</f>
        <v>7</v>
      </c>
      <c r="G14" s="747"/>
      <c r="H14" s="726"/>
    </row>
    <row r="15" spans="1:12" s="399" customFormat="1" ht="27" customHeight="1" x14ac:dyDescent="0.15">
      <c r="A15" s="690">
        <f t="shared" ref="A15:A40" si="0">A14+1</f>
        <v>43499</v>
      </c>
      <c r="B15" s="466">
        <f t="shared" ref="B15:B40" si="1">WEEKDAY(A15)</f>
        <v>1</v>
      </c>
      <c r="C15" s="456"/>
      <c r="D15" s="718"/>
      <c r="E15" s="740">
        <f>E14+1</f>
        <v>43527</v>
      </c>
      <c r="F15" s="743">
        <f t="shared" ref="F15:F40" si="2">WEEKDAY(E15)</f>
        <v>1</v>
      </c>
      <c r="G15" s="747"/>
      <c r="H15" s="726"/>
    </row>
    <row r="16" spans="1:12" s="399" customFormat="1" ht="27" customHeight="1" x14ac:dyDescent="0.15">
      <c r="A16" s="690">
        <f t="shared" si="0"/>
        <v>43500</v>
      </c>
      <c r="B16" s="466">
        <f t="shared" si="1"/>
        <v>2</v>
      </c>
      <c r="C16" s="467"/>
      <c r="D16" s="718"/>
      <c r="E16" s="740">
        <f t="shared" ref="E16:E40" si="3">E15+1</f>
        <v>43528</v>
      </c>
      <c r="F16" s="743">
        <f t="shared" si="2"/>
        <v>2</v>
      </c>
      <c r="G16" s="747"/>
      <c r="H16" s="726"/>
    </row>
    <row r="17" spans="1:8" s="399" customFormat="1" ht="27" customHeight="1" x14ac:dyDescent="0.15">
      <c r="A17" s="690">
        <f t="shared" si="0"/>
        <v>43501</v>
      </c>
      <c r="B17" s="466">
        <f t="shared" si="1"/>
        <v>3</v>
      </c>
      <c r="C17" s="456"/>
      <c r="D17" s="718"/>
      <c r="E17" s="740">
        <f t="shared" si="3"/>
        <v>43529</v>
      </c>
      <c r="F17" s="743">
        <f t="shared" si="2"/>
        <v>3</v>
      </c>
      <c r="G17" s="747"/>
      <c r="H17" s="726"/>
    </row>
    <row r="18" spans="1:8" s="399" customFormat="1" ht="27" customHeight="1" x14ac:dyDescent="0.15">
      <c r="A18" s="690">
        <f t="shared" si="0"/>
        <v>43502</v>
      </c>
      <c r="B18" s="466">
        <f t="shared" si="1"/>
        <v>4</v>
      </c>
      <c r="C18" s="456"/>
      <c r="D18" s="718"/>
      <c r="E18" s="740">
        <f t="shared" si="3"/>
        <v>43530</v>
      </c>
      <c r="F18" s="743">
        <f t="shared" si="2"/>
        <v>4</v>
      </c>
      <c r="G18" s="747"/>
      <c r="H18" s="726"/>
    </row>
    <row r="19" spans="1:8" s="399" customFormat="1" ht="27" customHeight="1" x14ac:dyDescent="0.15">
      <c r="A19" s="690">
        <f t="shared" si="0"/>
        <v>43503</v>
      </c>
      <c r="B19" s="466">
        <f t="shared" si="1"/>
        <v>5</v>
      </c>
      <c r="C19" s="456"/>
      <c r="D19" s="718"/>
      <c r="E19" s="740">
        <f t="shared" si="3"/>
        <v>43531</v>
      </c>
      <c r="F19" s="743">
        <f t="shared" si="2"/>
        <v>5</v>
      </c>
      <c r="G19" s="720"/>
      <c r="H19" s="726"/>
    </row>
    <row r="20" spans="1:8" s="399" customFormat="1" ht="27" customHeight="1" x14ac:dyDescent="0.15">
      <c r="A20" s="690">
        <f t="shared" si="0"/>
        <v>43504</v>
      </c>
      <c r="B20" s="466">
        <f t="shared" si="1"/>
        <v>6</v>
      </c>
      <c r="C20" s="456"/>
      <c r="D20" s="718"/>
      <c r="E20" s="740">
        <f t="shared" si="3"/>
        <v>43532</v>
      </c>
      <c r="F20" s="743">
        <f t="shared" si="2"/>
        <v>6</v>
      </c>
      <c r="G20" s="720"/>
      <c r="H20" s="726"/>
    </row>
    <row r="21" spans="1:8" s="399" customFormat="1" ht="27" customHeight="1" x14ac:dyDescent="0.15">
      <c r="A21" s="690">
        <f t="shared" si="0"/>
        <v>43505</v>
      </c>
      <c r="B21" s="466">
        <f t="shared" si="1"/>
        <v>7</v>
      </c>
      <c r="C21" s="456"/>
      <c r="D21" s="718"/>
      <c r="E21" s="755">
        <f t="shared" si="3"/>
        <v>43533</v>
      </c>
      <c r="F21" s="756">
        <f t="shared" si="2"/>
        <v>7</v>
      </c>
      <c r="G21" s="757"/>
      <c r="H21" s="758"/>
    </row>
    <row r="22" spans="1:8" s="399" customFormat="1" ht="27" customHeight="1" x14ac:dyDescent="0.15">
      <c r="A22" s="690">
        <f t="shared" si="0"/>
        <v>43506</v>
      </c>
      <c r="B22" s="466">
        <f t="shared" si="1"/>
        <v>1</v>
      </c>
      <c r="C22" s="456"/>
      <c r="D22" s="718"/>
      <c r="E22" s="740">
        <f t="shared" si="3"/>
        <v>43534</v>
      </c>
      <c r="F22" s="743">
        <f t="shared" si="2"/>
        <v>1</v>
      </c>
      <c r="G22" s="747"/>
      <c r="H22" s="726"/>
    </row>
    <row r="23" spans="1:8" s="399" customFormat="1" ht="27" customHeight="1" x14ac:dyDescent="0.15">
      <c r="A23" s="748">
        <f t="shared" si="0"/>
        <v>43507</v>
      </c>
      <c r="B23" s="479">
        <f t="shared" si="1"/>
        <v>2</v>
      </c>
      <c r="C23" s="749"/>
      <c r="D23" s="750"/>
      <c r="E23" s="740">
        <f t="shared" si="3"/>
        <v>43535</v>
      </c>
      <c r="F23" s="743">
        <f t="shared" si="2"/>
        <v>2</v>
      </c>
      <c r="G23" s="747"/>
      <c r="H23" s="726"/>
    </row>
    <row r="24" spans="1:8" s="399" customFormat="1" ht="27" customHeight="1" x14ac:dyDescent="0.15">
      <c r="A24" s="692">
        <f t="shared" si="0"/>
        <v>43508</v>
      </c>
      <c r="B24" s="512">
        <f t="shared" si="1"/>
        <v>3</v>
      </c>
      <c r="C24" s="467"/>
      <c r="D24" s="719"/>
      <c r="E24" s="740">
        <f t="shared" si="3"/>
        <v>43536</v>
      </c>
      <c r="F24" s="743">
        <f t="shared" si="2"/>
        <v>3</v>
      </c>
      <c r="G24" s="747"/>
      <c r="H24" s="726"/>
    </row>
    <row r="25" spans="1:8" s="399" customFormat="1" ht="27" customHeight="1" x14ac:dyDescent="0.15">
      <c r="A25" s="690">
        <f t="shared" si="0"/>
        <v>43509</v>
      </c>
      <c r="B25" s="466">
        <f t="shared" si="1"/>
        <v>4</v>
      </c>
      <c r="C25" s="456"/>
      <c r="D25" s="718"/>
      <c r="E25" s="740">
        <f t="shared" si="3"/>
        <v>43537</v>
      </c>
      <c r="F25" s="743">
        <f t="shared" si="2"/>
        <v>4</v>
      </c>
      <c r="G25" s="747"/>
      <c r="H25" s="726"/>
    </row>
    <row r="26" spans="1:8" s="399" customFormat="1" ht="27" customHeight="1" x14ac:dyDescent="0.15">
      <c r="A26" s="690">
        <f t="shared" si="0"/>
        <v>43510</v>
      </c>
      <c r="B26" s="466">
        <f t="shared" si="1"/>
        <v>5</v>
      </c>
      <c r="C26" s="456"/>
      <c r="D26" s="718"/>
      <c r="E26" s="740">
        <f t="shared" si="3"/>
        <v>43538</v>
      </c>
      <c r="F26" s="743">
        <f t="shared" si="2"/>
        <v>5</v>
      </c>
      <c r="G26" s="720"/>
      <c r="H26" s="726"/>
    </row>
    <row r="27" spans="1:8" s="399" customFormat="1" ht="27" customHeight="1" x14ac:dyDescent="0.15">
      <c r="A27" s="690">
        <f t="shared" si="0"/>
        <v>43511</v>
      </c>
      <c r="B27" s="466">
        <f t="shared" si="1"/>
        <v>6</v>
      </c>
      <c r="C27" s="456"/>
      <c r="D27" s="718"/>
      <c r="E27" s="740">
        <f t="shared" si="3"/>
        <v>43539</v>
      </c>
      <c r="F27" s="743">
        <f t="shared" si="2"/>
        <v>6</v>
      </c>
      <c r="G27" s="720"/>
      <c r="H27" s="726"/>
    </row>
    <row r="28" spans="1:8" s="399" customFormat="1" ht="27" customHeight="1" x14ac:dyDescent="0.15">
      <c r="A28" s="690">
        <f t="shared" si="0"/>
        <v>43512</v>
      </c>
      <c r="B28" s="466">
        <f t="shared" si="1"/>
        <v>7</v>
      </c>
      <c r="C28" s="456"/>
      <c r="D28" s="718"/>
      <c r="E28" s="740">
        <f t="shared" si="3"/>
        <v>43540</v>
      </c>
      <c r="F28" s="743">
        <f t="shared" si="2"/>
        <v>7</v>
      </c>
      <c r="G28" s="747"/>
      <c r="H28" s="726"/>
    </row>
    <row r="29" spans="1:8" s="399" customFormat="1" ht="27" customHeight="1" x14ac:dyDescent="0.15">
      <c r="A29" s="690">
        <f t="shared" si="0"/>
        <v>43513</v>
      </c>
      <c r="B29" s="466">
        <f t="shared" si="1"/>
        <v>1</v>
      </c>
      <c r="C29" s="456"/>
      <c r="D29" s="718"/>
      <c r="E29" s="740">
        <f t="shared" si="3"/>
        <v>43541</v>
      </c>
      <c r="F29" s="743">
        <f t="shared" si="2"/>
        <v>1</v>
      </c>
      <c r="G29" s="747"/>
      <c r="H29" s="726"/>
    </row>
    <row r="30" spans="1:8" s="399" customFormat="1" ht="27" customHeight="1" x14ac:dyDescent="0.15">
      <c r="A30" s="692">
        <f t="shared" si="0"/>
        <v>43514</v>
      </c>
      <c r="B30" s="512">
        <f t="shared" si="1"/>
        <v>2</v>
      </c>
      <c r="C30" s="513"/>
      <c r="D30" s="719"/>
      <c r="E30" s="740">
        <f t="shared" si="3"/>
        <v>43542</v>
      </c>
      <c r="F30" s="743">
        <f t="shared" si="2"/>
        <v>2</v>
      </c>
      <c r="G30" s="747"/>
      <c r="H30" s="726"/>
    </row>
    <row r="31" spans="1:8" s="399" customFormat="1" ht="27" customHeight="1" x14ac:dyDescent="0.15">
      <c r="A31" s="692">
        <f t="shared" si="0"/>
        <v>43515</v>
      </c>
      <c r="B31" s="512">
        <f t="shared" si="1"/>
        <v>3</v>
      </c>
      <c r="C31" s="467"/>
      <c r="D31" s="719"/>
      <c r="E31" s="740">
        <f t="shared" si="3"/>
        <v>43543</v>
      </c>
      <c r="F31" s="743">
        <f t="shared" si="2"/>
        <v>3</v>
      </c>
      <c r="G31" s="747"/>
      <c r="H31" s="726"/>
    </row>
    <row r="32" spans="1:8" s="399" customFormat="1" ht="27" customHeight="1" x14ac:dyDescent="0.15">
      <c r="A32" s="690">
        <f t="shared" si="0"/>
        <v>43516</v>
      </c>
      <c r="B32" s="466">
        <f t="shared" si="1"/>
        <v>4</v>
      </c>
      <c r="C32" s="456"/>
      <c r="D32" s="718"/>
      <c r="E32" s="740">
        <f t="shared" si="3"/>
        <v>43544</v>
      </c>
      <c r="F32" s="743">
        <f t="shared" si="2"/>
        <v>4</v>
      </c>
      <c r="G32" s="747"/>
      <c r="H32" s="726"/>
    </row>
    <row r="33" spans="1:10" s="399" customFormat="1" ht="27" customHeight="1" x14ac:dyDescent="0.15">
      <c r="A33" s="692">
        <f t="shared" si="0"/>
        <v>43517</v>
      </c>
      <c r="B33" s="512">
        <f t="shared" si="1"/>
        <v>5</v>
      </c>
      <c r="C33" s="513"/>
      <c r="D33" s="719"/>
      <c r="E33" s="751">
        <f t="shared" si="3"/>
        <v>43545</v>
      </c>
      <c r="F33" s="752">
        <f t="shared" si="2"/>
        <v>5</v>
      </c>
      <c r="G33" s="759"/>
      <c r="H33" s="754"/>
    </row>
    <row r="34" spans="1:10" ht="27" customHeight="1" x14ac:dyDescent="0.15">
      <c r="A34" s="692">
        <f t="shared" si="0"/>
        <v>43518</v>
      </c>
      <c r="B34" s="512">
        <f t="shared" si="1"/>
        <v>6</v>
      </c>
      <c r="C34" s="513"/>
      <c r="D34" s="719"/>
      <c r="E34" s="740">
        <f t="shared" si="3"/>
        <v>43546</v>
      </c>
      <c r="F34" s="743">
        <f t="shared" si="2"/>
        <v>6</v>
      </c>
      <c r="G34" s="720"/>
      <c r="H34" s="727"/>
      <c r="I34" s="399"/>
      <c r="J34" s="399"/>
    </row>
    <row r="35" spans="1:10" ht="27" customHeight="1" x14ac:dyDescent="0.15">
      <c r="A35" s="692">
        <f t="shared" si="0"/>
        <v>43519</v>
      </c>
      <c r="B35" s="512">
        <f t="shared" si="1"/>
        <v>7</v>
      </c>
      <c r="C35" s="513"/>
      <c r="D35" s="719"/>
      <c r="E35" s="740">
        <f t="shared" si="3"/>
        <v>43547</v>
      </c>
      <c r="F35" s="743">
        <f t="shared" si="2"/>
        <v>7</v>
      </c>
      <c r="G35" s="747"/>
      <c r="H35" s="727"/>
      <c r="I35" s="399"/>
      <c r="J35" s="399"/>
    </row>
    <row r="36" spans="1:10" ht="27" customHeight="1" x14ac:dyDescent="0.15">
      <c r="A36" s="690">
        <f t="shared" si="0"/>
        <v>43520</v>
      </c>
      <c r="B36" s="466">
        <f t="shared" si="1"/>
        <v>1</v>
      </c>
      <c r="C36" s="456"/>
      <c r="D36" s="718"/>
      <c r="E36" s="740">
        <f t="shared" si="3"/>
        <v>43548</v>
      </c>
      <c r="F36" s="743">
        <f t="shared" si="2"/>
        <v>1</v>
      </c>
      <c r="G36" s="747"/>
      <c r="H36" s="727"/>
      <c r="I36" s="399"/>
      <c r="J36" s="399"/>
    </row>
    <row r="37" spans="1:10" ht="27" customHeight="1" x14ac:dyDescent="0.15">
      <c r="A37" s="690">
        <f t="shared" si="0"/>
        <v>43521</v>
      </c>
      <c r="B37" s="466">
        <f t="shared" si="1"/>
        <v>2</v>
      </c>
      <c r="C37" s="456"/>
      <c r="D37" s="718"/>
      <c r="E37" s="740">
        <f t="shared" si="3"/>
        <v>43549</v>
      </c>
      <c r="F37" s="743">
        <f t="shared" si="2"/>
        <v>2</v>
      </c>
      <c r="G37" s="747"/>
      <c r="H37" s="727"/>
      <c r="I37" s="399"/>
      <c r="J37" s="399"/>
    </row>
    <row r="38" spans="1:10" ht="27" customHeight="1" x14ac:dyDescent="0.15">
      <c r="A38" s="690">
        <f t="shared" si="0"/>
        <v>43522</v>
      </c>
      <c r="B38" s="466">
        <f t="shared" si="1"/>
        <v>3</v>
      </c>
      <c r="C38" s="467"/>
      <c r="D38" s="719"/>
      <c r="E38" s="740">
        <f t="shared" si="3"/>
        <v>43550</v>
      </c>
      <c r="F38" s="743">
        <f t="shared" si="2"/>
        <v>3</v>
      </c>
      <c r="G38" s="747"/>
      <c r="H38" s="727"/>
      <c r="I38" s="399"/>
      <c r="J38" s="399"/>
    </row>
    <row r="39" spans="1:10" ht="27" customHeight="1" x14ac:dyDescent="0.15">
      <c r="A39" s="690">
        <f t="shared" si="0"/>
        <v>43523</v>
      </c>
      <c r="B39" s="466">
        <f t="shared" si="1"/>
        <v>4</v>
      </c>
      <c r="C39" s="467"/>
      <c r="D39" s="719"/>
      <c r="E39" s="740">
        <f t="shared" si="3"/>
        <v>43551</v>
      </c>
      <c r="F39" s="743">
        <f t="shared" si="2"/>
        <v>4</v>
      </c>
      <c r="G39" s="747"/>
      <c r="H39" s="727"/>
      <c r="I39" s="399"/>
      <c r="J39" s="399"/>
    </row>
    <row r="40" spans="1:10" ht="27" customHeight="1" x14ac:dyDescent="0.15">
      <c r="A40" s="690">
        <f t="shared" si="0"/>
        <v>43524</v>
      </c>
      <c r="B40" s="466">
        <f t="shared" si="1"/>
        <v>5</v>
      </c>
      <c r="C40" s="456"/>
      <c r="D40" s="718"/>
      <c r="E40" s="740">
        <f t="shared" si="3"/>
        <v>43552</v>
      </c>
      <c r="F40" s="743">
        <f t="shared" si="2"/>
        <v>5</v>
      </c>
      <c r="G40" s="761" t="s">
        <v>69</v>
      </c>
      <c r="H40" s="762">
        <v>3</v>
      </c>
      <c r="I40" s="399"/>
      <c r="J40" s="399"/>
    </row>
    <row r="41" spans="1:10" ht="27" customHeight="1" x14ac:dyDescent="0.15">
      <c r="A41" s="1275"/>
      <c r="B41" s="1276"/>
      <c r="C41" s="1276"/>
      <c r="D41" s="1277"/>
      <c r="E41" s="1275"/>
      <c r="F41" s="1276"/>
      <c r="G41" s="1276"/>
      <c r="H41" s="1277"/>
      <c r="I41" s="399"/>
      <c r="J41" s="399"/>
    </row>
    <row r="42" spans="1:10" ht="27" customHeight="1" x14ac:dyDescent="0.15">
      <c r="A42" s="1278"/>
      <c r="B42" s="1279"/>
      <c r="C42" s="1279"/>
      <c r="D42" s="1280"/>
      <c r="E42" s="1278"/>
      <c r="F42" s="1279"/>
      <c r="G42" s="1279"/>
      <c r="H42" s="1280"/>
      <c r="I42" s="399"/>
      <c r="J42" s="399"/>
    </row>
    <row r="43" spans="1:10" ht="27" customHeight="1" thickBot="1" x14ac:dyDescent="0.2">
      <c r="A43" s="1281"/>
      <c r="B43" s="1282"/>
      <c r="C43" s="1282"/>
      <c r="D43" s="1283"/>
      <c r="E43" s="1281"/>
      <c r="F43" s="1282"/>
      <c r="G43" s="1282"/>
      <c r="H43" s="1283"/>
      <c r="I43" s="1266" t="s">
        <v>332</v>
      </c>
      <c r="J43" s="1267"/>
    </row>
    <row r="44" spans="1:10" ht="27" customHeight="1" thickTop="1" thickBot="1" x14ac:dyDescent="0.2">
      <c r="A44" s="1269" t="s">
        <v>81</v>
      </c>
      <c r="B44" s="1270"/>
      <c r="C44" s="684">
        <f>COUNTIF(C14:C43,"*")</f>
        <v>0</v>
      </c>
      <c r="D44" s="685" t="s">
        <v>80</v>
      </c>
      <c r="E44" s="1307" t="s">
        <v>81</v>
      </c>
      <c r="F44" s="1308"/>
      <c r="G44" s="734">
        <f>COUNTIF(G13:G39,"*")</f>
        <v>0</v>
      </c>
      <c r="H44" s="735" t="s">
        <v>80</v>
      </c>
      <c r="I44" s="676">
        <f t="shared" ref="I44:I49" si="4">SUM(C44,G44)</f>
        <v>0</v>
      </c>
      <c r="J44" s="401" t="s">
        <v>80</v>
      </c>
    </row>
    <row r="45" spans="1:10" ht="27" customHeight="1" thickTop="1" x14ac:dyDescent="0.15">
      <c r="A45" s="1295" t="s">
        <v>78</v>
      </c>
      <c r="B45" s="1296"/>
      <c r="C45" s="679"/>
      <c r="D45" s="680" t="s">
        <v>77</v>
      </c>
      <c r="E45" s="1309" t="s">
        <v>78</v>
      </c>
      <c r="F45" s="1310"/>
      <c r="G45" s="728"/>
      <c r="H45" s="736" t="s">
        <v>77</v>
      </c>
      <c r="I45" s="400">
        <f t="shared" si="4"/>
        <v>0</v>
      </c>
      <c r="J45" s="401" t="s">
        <v>77</v>
      </c>
    </row>
    <row r="46" spans="1:10" ht="27" customHeight="1" x14ac:dyDescent="0.15">
      <c r="A46" s="1293" t="s">
        <v>79</v>
      </c>
      <c r="B46" s="1294"/>
      <c r="C46" s="456"/>
      <c r="D46" s="681" t="s">
        <v>77</v>
      </c>
      <c r="E46" s="1311" t="s">
        <v>79</v>
      </c>
      <c r="F46" s="1312"/>
      <c r="G46" s="729"/>
      <c r="H46" s="737" t="s">
        <v>77</v>
      </c>
      <c r="I46" s="400">
        <f t="shared" si="4"/>
        <v>0</v>
      </c>
      <c r="J46" s="401" t="s">
        <v>77</v>
      </c>
    </row>
    <row r="47" spans="1:10" ht="27" customHeight="1" thickBot="1" x14ac:dyDescent="0.2">
      <c r="A47" s="1297" t="s">
        <v>83</v>
      </c>
      <c r="B47" s="1298"/>
      <c r="C47" s="682"/>
      <c r="D47" s="683" t="s">
        <v>77</v>
      </c>
      <c r="E47" s="1313" t="s">
        <v>83</v>
      </c>
      <c r="F47" s="1314"/>
      <c r="G47" s="730"/>
      <c r="H47" s="738" t="s">
        <v>77</v>
      </c>
      <c r="I47" s="400">
        <f t="shared" si="4"/>
        <v>0</v>
      </c>
      <c r="J47" s="401" t="s">
        <v>77</v>
      </c>
    </row>
    <row r="48" spans="1:10" ht="27" customHeight="1" thickTop="1" x14ac:dyDescent="0.15">
      <c r="A48" s="1291" t="s">
        <v>337</v>
      </c>
      <c r="B48" s="1292"/>
      <c r="C48" s="677">
        <f>SUM(C45:C47)</f>
        <v>0</v>
      </c>
      <c r="D48" s="678" t="s">
        <v>77</v>
      </c>
      <c r="E48" s="1315" t="s">
        <v>546</v>
      </c>
      <c r="F48" s="1316"/>
      <c r="G48" s="728">
        <f>SUM(G45:G47)</f>
        <v>0</v>
      </c>
      <c r="H48" s="739" t="s">
        <v>77</v>
      </c>
      <c r="I48" s="676">
        <f t="shared" si="4"/>
        <v>0</v>
      </c>
      <c r="J48" s="401" t="s">
        <v>77</v>
      </c>
    </row>
    <row r="49" spans="1:11" ht="27" customHeight="1" thickBot="1" x14ac:dyDescent="0.2">
      <c r="A49" s="1305" t="s">
        <v>291</v>
      </c>
      <c r="B49" s="1306"/>
      <c r="C49" s="733">
        <v>3</v>
      </c>
      <c r="D49" s="732" t="s">
        <v>77</v>
      </c>
      <c r="E49" s="1289" t="s">
        <v>291</v>
      </c>
      <c r="F49" s="1290"/>
      <c r="G49" s="714">
        <v>3</v>
      </c>
      <c r="H49" s="715" t="s">
        <v>77</v>
      </c>
      <c r="I49" s="403">
        <f t="shared" si="4"/>
        <v>6</v>
      </c>
      <c r="J49" s="401" t="s">
        <v>77</v>
      </c>
    </row>
    <row r="50" spans="1:11" ht="22.5" customHeight="1" thickTop="1" x14ac:dyDescent="0.15">
      <c r="C50" s="404" t="str">
        <f>IF(I45=L5,"","学科時間数が一致していません！")</f>
        <v/>
      </c>
      <c r="G50" s="405" t="str">
        <f>IF(I46=L6,"","実技時間数が一致していません！")</f>
        <v/>
      </c>
      <c r="K50" s="405" t="str">
        <f>IF(I47=L7,"","就職支援時間数が一致していません！")</f>
        <v/>
      </c>
    </row>
    <row r="51" spans="1:11" ht="22.5" customHeight="1" x14ac:dyDescent="0.15">
      <c r="K51" s="405"/>
    </row>
    <row r="52" spans="1:11" ht="23.25" customHeight="1" x14ac:dyDescent="0.15"/>
    <row r="54" spans="1:11" x14ac:dyDescent="0.15">
      <c r="B54" s="406"/>
      <c r="C54" s="407"/>
      <c r="D54" s="408"/>
      <c r="E54" s="408"/>
    </row>
    <row r="55" spans="1:11" x14ac:dyDescent="0.15">
      <c r="B55" s="406"/>
      <c r="C55" s="408"/>
      <c r="D55" s="407"/>
      <c r="E55" s="406"/>
    </row>
    <row r="56" spans="1:11" x14ac:dyDescent="0.15">
      <c r="B56" s="406"/>
      <c r="C56" s="408"/>
      <c r="D56" s="407"/>
      <c r="E56" s="406"/>
    </row>
    <row r="57" spans="1:11" x14ac:dyDescent="0.15">
      <c r="B57" s="406"/>
      <c r="C57" s="408"/>
      <c r="D57" s="407"/>
      <c r="E57" s="406"/>
    </row>
    <row r="58" spans="1:11" x14ac:dyDescent="0.15">
      <c r="B58" s="406"/>
      <c r="C58" s="408"/>
      <c r="D58" s="407"/>
      <c r="E58" s="406"/>
    </row>
  </sheetData>
  <sheetProtection formatCells="0" formatColumns="0" formatRows="0"/>
  <protectedRanges>
    <protectedRange sqref="C45:C47" name="範囲1"/>
    <protectedRange sqref="C24 C31 C38:C39 C16 C14" name="範囲1_1"/>
    <protectedRange sqref="C43:D43" name="範囲1_2_1"/>
  </protectedRanges>
  <mergeCells count="22">
    <mergeCell ref="A49:B49"/>
    <mergeCell ref="E49:F49"/>
    <mergeCell ref="A41:D43"/>
    <mergeCell ref="A46:B46"/>
    <mergeCell ref="E46:F46"/>
    <mergeCell ref="A47:B47"/>
    <mergeCell ref="E47:F47"/>
    <mergeCell ref="A48:B48"/>
    <mergeCell ref="E48:F48"/>
    <mergeCell ref="I43:J43"/>
    <mergeCell ref="A44:B44"/>
    <mergeCell ref="E44:F44"/>
    <mergeCell ref="A45:B45"/>
    <mergeCell ref="E45:F45"/>
    <mergeCell ref="E41:H43"/>
    <mergeCell ref="A12:C12"/>
    <mergeCell ref="E12:G12"/>
    <mergeCell ref="H3:J3"/>
    <mergeCell ref="K3:L3"/>
    <mergeCell ref="H4:J4"/>
    <mergeCell ref="K4:L4"/>
    <mergeCell ref="B7:J7"/>
  </mergeCells>
  <phoneticPr fontId="2"/>
  <conditionalFormatting sqref="C44">
    <cfRule type="cellIs" dxfId="11" priority="6" stopIfTrue="1" operator="lessThan">
      <formula>16</formula>
    </cfRule>
  </conditionalFormatting>
  <conditionalFormatting sqref="I45">
    <cfRule type="cellIs" dxfId="10" priority="7" stopIfTrue="1" operator="notEqual">
      <formula>学科時間</formula>
    </cfRule>
  </conditionalFormatting>
  <conditionalFormatting sqref="I46">
    <cfRule type="cellIs" dxfId="9" priority="8" stopIfTrue="1" operator="notEqual">
      <formula>実技時間</formula>
    </cfRule>
  </conditionalFormatting>
  <conditionalFormatting sqref="I47">
    <cfRule type="cellIs" dxfId="8" priority="9" stopIfTrue="1" operator="notEqual">
      <formula>就職支援時間</formula>
    </cfRule>
  </conditionalFormatting>
  <conditionalFormatting sqref="C48">
    <cfRule type="cellIs" dxfId="7" priority="10" stopIfTrue="1" operator="lessThan">
      <formula>92</formula>
    </cfRule>
  </conditionalFormatting>
  <conditionalFormatting sqref="A41 A13:D40">
    <cfRule type="expression" dxfId="6" priority="11" stopIfTrue="1">
      <formula>OR($B13=1,$B13=7)</formula>
    </cfRule>
  </conditionalFormatting>
  <conditionalFormatting sqref="E13:H39 E40:F40 E41">
    <cfRule type="expression" dxfId="5" priority="5">
      <formula>OR($F13=1,$F13=7)</formula>
    </cfRule>
  </conditionalFormatting>
  <conditionalFormatting sqref="G44">
    <cfRule type="cellIs" dxfId="4" priority="4" operator="lessThan">
      <formula>16</formula>
    </cfRule>
  </conditionalFormatting>
  <conditionalFormatting sqref="G48">
    <cfRule type="cellIs" dxfId="3" priority="3" operator="lessThan">
      <formula>92</formula>
    </cfRule>
  </conditionalFormatting>
  <conditionalFormatting sqref="H40">
    <cfRule type="expression" dxfId="2" priority="1">
      <formula>OR($F40=1,$F40=7)</formula>
    </cfRule>
  </conditionalFormatting>
  <conditionalFormatting sqref="G40">
    <cfRule type="expression" dxfId="1" priority="2">
      <formula>OR($F41=1,$F41=7)</formula>
    </cfRule>
  </conditionalFormatting>
  <printOptions horizontalCentered="1"/>
  <pageMargins left="0.78740157480314965" right="0.19685039370078741" top="0.59055118110236227" bottom="0.59055118110236227" header="0.39370078740157483" footer="0.31496062992125984"/>
  <pageSetup paperSize="9" scale="69" orientation="portrait" r:id="rId1"/>
  <headerFooter alignWithMargins="0">
    <oddHeader>&amp;R&amp;10&amp;F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0"/>
  <sheetViews>
    <sheetView showZeros="0" view="pageBreakPreview" zoomScale="90" zoomScaleNormal="100" zoomScaleSheetLayoutView="90" workbookViewId="0">
      <selection sqref="A1:D1"/>
    </sheetView>
  </sheetViews>
  <sheetFormatPr defaultRowHeight="13.5" x14ac:dyDescent="0.15"/>
  <cols>
    <col min="1" max="1" width="31.5" style="14" customWidth="1"/>
    <col min="2" max="2" width="22.625" style="14" customWidth="1"/>
    <col min="3" max="3" width="16.625" style="14" bestFit="1" customWidth="1"/>
    <col min="4" max="4" width="13.625" style="14" customWidth="1"/>
    <col min="5" max="16384" width="9" style="14"/>
  </cols>
  <sheetData>
    <row r="1" spans="1:5" ht="25.5" customHeight="1" x14ac:dyDescent="0.15">
      <c r="A1" s="1332" t="s">
        <v>519</v>
      </c>
      <c r="B1" s="1332"/>
      <c r="C1" s="1332"/>
      <c r="D1" s="1332"/>
      <c r="E1" s="12"/>
    </row>
    <row r="2" spans="1:5" s="22" customFormat="1" ht="18.75" customHeight="1" x14ac:dyDescent="0.15"/>
    <row r="3" spans="1:5" s="22" customFormat="1" ht="28.5" customHeight="1" x14ac:dyDescent="0.15">
      <c r="A3" s="210" t="s">
        <v>290</v>
      </c>
      <c r="B3" s="1331">
        <f>入力表!D53</f>
        <v>0</v>
      </c>
      <c r="C3" s="1331"/>
      <c r="D3" s="1331"/>
    </row>
    <row r="4" spans="1:5" s="22" customFormat="1" ht="28.5" customHeight="1" x14ac:dyDescent="0.15">
      <c r="A4" s="210" t="s">
        <v>35</v>
      </c>
      <c r="B4" s="1331">
        <f>入力表!G7</f>
        <v>0</v>
      </c>
      <c r="C4" s="1331"/>
      <c r="D4" s="1331"/>
    </row>
    <row r="5" spans="1:5" s="22" customFormat="1" ht="19.5" customHeight="1" thickBot="1" x14ac:dyDescent="0.2">
      <c r="D5" s="209" t="s">
        <v>292</v>
      </c>
    </row>
    <row r="6" spans="1:5" s="22" customFormat="1" ht="32.1" customHeight="1" thickBot="1" x14ac:dyDescent="0.2">
      <c r="A6" s="33" t="s">
        <v>48</v>
      </c>
      <c r="B6" s="34" t="s">
        <v>43</v>
      </c>
      <c r="C6" s="34" t="s">
        <v>86</v>
      </c>
      <c r="D6" s="35" t="s">
        <v>31</v>
      </c>
    </row>
    <row r="7" spans="1:5" s="22" customFormat="1" ht="32.1" customHeight="1" thickBot="1" x14ac:dyDescent="0.2">
      <c r="A7" s="336" t="s">
        <v>186</v>
      </c>
      <c r="B7" s="337" t="s">
        <v>187</v>
      </c>
      <c r="C7" s="338">
        <v>1000</v>
      </c>
      <c r="D7" s="339"/>
    </row>
    <row r="8" spans="1:5" s="254" customFormat="1" ht="32.1" customHeight="1" thickTop="1" x14ac:dyDescent="0.15">
      <c r="A8" s="372"/>
      <c r="B8" s="373"/>
      <c r="C8" s="340"/>
      <c r="D8" s="378"/>
    </row>
    <row r="9" spans="1:5" s="254" customFormat="1" ht="32.1" customHeight="1" x14ac:dyDescent="0.15">
      <c r="A9" s="343"/>
      <c r="B9" s="374"/>
      <c r="C9" s="334"/>
      <c r="D9" s="379"/>
    </row>
    <row r="10" spans="1:5" s="254" customFormat="1" ht="32.1" customHeight="1" x14ac:dyDescent="0.15">
      <c r="A10" s="343"/>
      <c r="B10" s="374"/>
      <c r="C10" s="334"/>
      <c r="D10" s="379"/>
    </row>
    <row r="11" spans="1:5" s="254" customFormat="1" ht="32.1" customHeight="1" x14ac:dyDescent="0.15">
      <c r="A11" s="343"/>
      <c r="B11" s="374"/>
      <c r="C11" s="334"/>
      <c r="D11" s="379"/>
    </row>
    <row r="12" spans="1:5" s="254" customFormat="1" ht="32.1" customHeight="1" x14ac:dyDescent="0.15">
      <c r="A12" s="341"/>
      <c r="B12" s="237"/>
      <c r="C12" s="334"/>
      <c r="D12" s="342"/>
    </row>
    <row r="13" spans="1:5" s="254" customFormat="1" ht="32.1" customHeight="1" x14ac:dyDescent="0.15">
      <c r="A13" s="341"/>
      <c r="B13" s="237"/>
      <c r="C13" s="334"/>
      <c r="D13" s="342"/>
    </row>
    <row r="14" spans="1:5" s="254" customFormat="1" ht="32.1" customHeight="1" x14ac:dyDescent="0.15">
      <c r="A14" s="341"/>
      <c r="B14" s="237"/>
      <c r="C14" s="334"/>
      <c r="D14" s="342"/>
    </row>
    <row r="15" spans="1:5" s="254" customFormat="1" ht="32.1" customHeight="1" x14ac:dyDescent="0.15">
      <c r="A15" s="341"/>
      <c r="B15" s="237"/>
      <c r="C15" s="334"/>
      <c r="D15" s="342"/>
    </row>
    <row r="16" spans="1:5" s="254" customFormat="1" ht="32.1" customHeight="1" x14ac:dyDescent="0.15">
      <c r="A16" s="341"/>
      <c r="B16" s="237"/>
      <c r="C16" s="334"/>
      <c r="D16" s="342"/>
    </row>
    <row r="17" spans="1:4" s="254" customFormat="1" ht="32.1" customHeight="1" x14ac:dyDescent="0.15">
      <c r="A17" s="341"/>
      <c r="B17" s="237"/>
      <c r="C17" s="334"/>
      <c r="D17" s="342"/>
    </row>
    <row r="18" spans="1:4" s="254" customFormat="1" ht="32.1" customHeight="1" x14ac:dyDescent="0.15">
      <c r="A18" s="341"/>
      <c r="B18" s="237"/>
      <c r="C18" s="334"/>
      <c r="D18" s="342"/>
    </row>
    <row r="19" spans="1:4" s="254" customFormat="1" ht="32.1" customHeight="1" x14ac:dyDescent="0.15">
      <c r="A19" s="341"/>
      <c r="B19" s="237"/>
      <c r="C19" s="334"/>
      <c r="D19" s="342"/>
    </row>
    <row r="20" spans="1:4" s="254" customFormat="1" ht="32.1" customHeight="1" x14ac:dyDescent="0.15">
      <c r="A20" s="341"/>
      <c r="B20" s="237"/>
      <c r="C20" s="334"/>
      <c r="D20" s="342"/>
    </row>
    <row r="21" spans="1:4" s="254" customFormat="1" ht="32.1" customHeight="1" x14ac:dyDescent="0.15">
      <c r="A21" s="341"/>
      <c r="B21" s="237"/>
      <c r="C21" s="334"/>
      <c r="D21" s="342"/>
    </row>
    <row r="22" spans="1:4" s="254" customFormat="1" ht="32.1" customHeight="1" thickBot="1" x14ac:dyDescent="0.2">
      <c r="A22" s="344" t="s">
        <v>330</v>
      </c>
      <c r="B22" s="345"/>
      <c r="C22" s="346"/>
      <c r="D22" s="347"/>
    </row>
    <row r="23" spans="1:4" s="31" customFormat="1" ht="32.1" customHeight="1" thickTop="1" thickBot="1" x14ac:dyDescent="0.2">
      <c r="A23" s="1333" t="s">
        <v>44</v>
      </c>
      <c r="B23" s="1334"/>
      <c r="C23" s="335">
        <f>SUM(C8:C22)</f>
        <v>0</v>
      </c>
      <c r="D23" s="36" t="s">
        <v>75</v>
      </c>
    </row>
    <row r="24" spans="1:4" s="31" customFormat="1" x14ac:dyDescent="0.15">
      <c r="C24" s="236" t="str">
        <f>IF(C23&lt;=15000,"","＜ERROR＞")</f>
        <v/>
      </c>
    </row>
    <row r="25" spans="1:4" s="31" customFormat="1" x14ac:dyDescent="0.15">
      <c r="A25" s="348" t="s">
        <v>331</v>
      </c>
    </row>
    <row r="26" spans="1:4" s="31" customFormat="1" ht="16.5" customHeight="1" x14ac:dyDescent="0.15">
      <c r="A26" s="348" t="s">
        <v>52</v>
      </c>
    </row>
    <row r="27" spans="1:4" s="31" customFormat="1" ht="16.5" customHeight="1" x14ac:dyDescent="0.15">
      <c r="A27" s="348" t="s">
        <v>293</v>
      </c>
    </row>
    <row r="28" spans="1:4" s="31" customFormat="1" ht="16.5" customHeight="1" x14ac:dyDescent="0.15">
      <c r="A28" s="348" t="s">
        <v>294</v>
      </c>
    </row>
    <row r="29" spans="1:4" s="22" customFormat="1" x14ac:dyDescent="0.15"/>
    <row r="30" spans="1:4" s="22" customFormat="1" x14ac:dyDescent="0.15"/>
    <row r="31" spans="1:4" s="22" customFormat="1" x14ac:dyDescent="0.15"/>
    <row r="32" spans="1:4" s="22" customFormat="1" x14ac:dyDescent="0.15"/>
    <row r="33" s="22" customFormat="1" x14ac:dyDescent="0.15"/>
    <row r="34" s="22" customFormat="1" x14ac:dyDescent="0.15"/>
    <row r="35" s="22" customFormat="1" x14ac:dyDescent="0.15"/>
    <row r="36" s="22" customFormat="1" x14ac:dyDescent="0.15"/>
    <row r="37" s="22" customFormat="1" x14ac:dyDescent="0.15"/>
    <row r="38" s="22" customFormat="1" x14ac:dyDescent="0.15"/>
    <row r="39" s="22" customFormat="1" x14ac:dyDescent="0.15"/>
    <row r="40" s="22" customFormat="1" x14ac:dyDescent="0.15"/>
    <row r="41" s="22" customFormat="1" x14ac:dyDescent="0.15"/>
    <row r="42" s="22" customFormat="1" x14ac:dyDescent="0.15"/>
    <row r="43" s="22" customFormat="1" x14ac:dyDescent="0.15"/>
    <row r="44" s="22" customFormat="1" x14ac:dyDescent="0.15"/>
    <row r="45" s="22" customFormat="1" x14ac:dyDescent="0.15"/>
    <row r="46" s="22" customFormat="1" x14ac:dyDescent="0.15"/>
    <row r="47" s="22" customFormat="1" x14ac:dyDescent="0.15"/>
    <row r="48" s="22" customFormat="1" x14ac:dyDescent="0.15"/>
    <row r="49" s="22" customFormat="1" x14ac:dyDescent="0.15"/>
    <row r="50" s="22" customFormat="1" x14ac:dyDescent="0.15"/>
    <row r="51" s="22" customFormat="1" x14ac:dyDescent="0.15"/>
    <row r="52" s="22" customFormat="1" x14ac:dyDescent="0.15"/>
    <row r="53" s="22" customFormat="1" x14ac:dyDescent="0.15"/>
    <row r="54" s="22" customFormat="1" x14ac:dyDescent="0.15"/>
    <row r="55" s="22" customFormat="1" x14ac:dyDescent="0.15"/>
    <row r="56" s="22" customFormat="1" x14ac:dyDescent="0.15"/>
    <row r="57" s="22" customFormat="1" x14ac:dyDescent="0.15"/>
    <row r="58" s="22" customFormat="1" x14ac:dyDescent="0.15"/>
    <row r="59" s="22" customFormat="1" x14ac:dyDescent="0.15"/>
    <row r="60" s="22" customFormat="1" x14ac:dyDescent="0.15"/>
    <row r="61" s="22" customFormat="1" x14ac:dyDescent="0.15"/>
    <row r="62" s="22" customFormat="1" x14ac:dyDescent="0.15"/>
    <row r="63" s="22" customFormat="1" x14ac:dyDescent="0.15"/>
    <row r="64"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sheetData>
  <sheetProtection sheet="1" objects="1" scenarios="1" formatCells="0" formatColumns="0" formatRows="0" insertRows="0" deleteRows="0"/>
  <mergeCells count="4">
    <mergeCell ref="B3:D3"/>
    <mergeCell ref="B4:D4"/>
    <mergeCell ref="A1:D1"/>
    <mergeCell ref="A23:B23"/>
  </mergeCells>
  <phoneticPr fontId="2"/>
  <conditionalFormatting sqref="C23">
    <cfRule type="cellIs" dxfId="0" priority="1" stopIfTrue="1" operator="greaterThan">
      <formula>15000</formula>
    </cfRule>
  </conditionalFormatting>
  <printOptions horizontalCentered="1"/>
  <pageMargins left="0.78740157480314965"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3"/>
  <sheetViews>
    <sheetView view="pageBreakPreview" zoomScale="90" zoomScaleNormal="100" zoomScaleSheetLayoutView="90" workbookViewId="0"/>
  </sheetViews>
  <sheetFormatPr defaultRowHeight="13.5" x14ac:dyDescent="0.15"/>
  <cols>
    <col min="1" max="1" width="2.5" customWidth="1"/>
    <col min="2" max="2" width="5.625" customWidth="1"/>
    <col min="3" max="3" width="3.5" bestFit="1" customWidth="1"/>
  </cols>
  <sheetData>
    <row r="1" spans="1:21" ht="26.25" customHeight="1" x14ac:dyDescent="0.15">
      <c r="A1" s="363" t="s">
        <v>364</v>
      </c>
      <c r="B1" s="363"/>
      <c r="C1" s="363"/>
      <c r="D1" s="363"/>
      <c r="E1" s="363"/>
      <c r="F1" s="363"/>
      <c r="G1" s="363"/>
      <c r="H1" s="363"/>
      <c r="J1" s="349"/>
      <c r="K1" s="349"/>
      <c r="L1" s="349"/>
    </row>
    <row r="2" spans="1:21" ht="7.5" customHeight="1" x14ac:dyDescent="0.15"/>
    <row r="3" spans="1:21" ht="18.75" customHeight="1" x14ac:dyDescent="0.15">
      <c r="A3" s="350" t="s">
        <v>0</v>
      </c>
    </row>
    <row r="4" spans="1:21" ht="3.75" customHeight="1" x14ac:dyDescent="0.15">
      <c r="A4" s="350"/>
    </row>
    <row r="5" spans="1:21" ht="18.75" customHeight="1" x14ac:dyDescent="0.15">
      <c r="A5" s="350"/>
      <c r="B5" s="351" t="s">
        <v>338</v>
      </c>
    </row>
    <row r="6" spans="1:21" ht="18.75" customHeight="1" x14ac:dyDescent="0.15">
      <c r="A6" s="352"/>
      <c r="B6" s="351" t="s">
        <v>339</v>
      </c>
    </row>
    <row r="7" spans="1:21" ht="18.75" customHeight="1" x14ac:dyDescent="0.15">
      <c r="B7" s="353" t="s">
        <v>340</v>
      </c>
      <c r="C7" s="1356" t="s">
        <v>341</v>
      </c>
      <c r="D7" s="1037"/>
      <c r="E7" s="1037"/>
      <c r="F7" s="1037"/>
      <c r="G7" s="1355"/>
      <c r="H7" s="1354" t="s">
        <v>342</v>
      </c>
      <c r="I7" s="1037"/>
      <c r="J7" s="1037"/>
      <c r="K7" s="1355"/>
      <c r="L7" s="6"/>
      <c r="M7" s="6"/>
      <c r="N7" s="6"/>
      <c r="O7" s="6"/>
      <c r="P7" s="6"/>
      <c r="Q7" s="3"/>
      <c r="R7" s="3"/>
      <c r="S7" s="3"/>
      <c r="T7" s="3"/>
      <c r="U7" s="3"/>
    </row>
    <row r="8" spans="1:21" ht="37.5" customHeight="1" x14ac:dyDescent="0.15">
      <c r="B8" s="450"/>
      <c r="C8" s="354" t="s">
        <v>352</v>
      </c>
      <c r="D8" s="1357" t="s">
        <v>550</v>
      </c>
      <c r="E8" s="1357"/>
      <c r="F8" s="1357"/>
      <c r="G8" s="1358"/>
      <c r="H8" s="355" t="s">
        <v>353</v>
      </c>
      <c r="I8" s="356"/>
      <c r="J8" s="356"/>
      <c r="K8" s="357"/>
      <c r="L8" s="358"/>
      <c r="M8" s="358"/>
      <c r="N8" s="358"/>
      <c r="O8" s="358"/>
      <c r="P8" s="358"/>
      <c r="Q8" s="3"/>
      <c r="R8" s="3"/>
      <c r="S8" s="3"/>
      <c r="T8" s="3"/>
      <c r="U8" s="3"/>
    </row>
    <row r="9" spans="1:21" ht="37.5" customHeight="1" x14ac:dyDescent="0.15">
      <c r="B9" s="450"/>
      <c r="C9" s="354" t="s">
        <v>354</v>
      </c>
      <c r="D9" s="354" t="s">
        <v>343</v>
      </c>
      <c r="E9" s="356"/>
      <c r="F9" s="356"/>
      <c r="G9" s="356"/>
      <c r="H9" s="1359" t="s">
        <v>344</v>
      </c>
      <c r="I9" s="994"/>
      <c r="J9" s="994"/>
      <c r="K9" s="1339"/>
      <c r="L9" s="358"/>
      <c r="M9" s="358"/>
      <c r="N9" s="358"/>
      <c r="O9" s="358"/>
      <c r="P9" s="358"/>
      <c r="Q9" s="3"/>
      <c r="R9" s="3"/>
      <c r="S9" s="3"/>
      <c r="T9" s="3"/>
      <c r="U9" s="3"/>
    </row>
    <row r="10" spans="1:21" ht="37.5" customHeight="1" x14ac:dyDescent="0.15">
      <c r="B10" s="450"/>
      <c r="C10" s="354" t="s">
        <v>355</v>
      </c>
      <c r="D10" s="354" t="s">
        <v>345</v>
      </c>
      <c r="E10" s="356"/>
      <c r="F10" s="356"/>
      <c r="G10" s="356"/>
      <c r="H10" s="1359" t="s">
        <v>346</v>
      </c>
      <c r="I10" s="994"/>
      <c r="J10" s="994"/>
      <c r="K10" s="1339"/>
      <c r="L10" s="358"/>
      <c r="M10" s="358"/>
      <c r="N10" s="358"/>
      <c r="O10" s="358"/>
      <c r="P10" s="358"/>
      <c r="Q10" s="3"/>
      <c r="R10" s="3"/>
      <c r="S10" s="3"/>
      <c r="T10" s="3"/>
      <c r="U10" s="3"/>
    </row>
    <row r="11" spans="1:21" ht="37.5" customHeight="1" x14ac:dyDescent="0.15">
      <c r="B11" s="451"/>
      <c r="C11" s="354" t="s">
        <v>356</v>
      </c>
      <c r="D11" s="1341" t="s">
        <v>347</v>
      </c>
      <c r="E11" s="1342"/>
      <c r="F11" s="1342"/>
      <c r="G11" s="1343"/>
      <c r="H11" s="1347" t="s">
        <v>357</v>
      </c>
      <c r="I11" s="994"/>
      <c r="J11" s="994"/>
      <c r="K11" s="1339"/>
      <c r="L11" s="360"/>
      <c r="M11" s="360"/>
      <c r="N11" s="360"/>
      <c r="O11" s="360"/>
      <c r="P11" s="360"/>
      <c r="Q11" s="3"/>
      <c r="R11" s="3"/>
      <c r="S11" s="3"/>
      <c r="T11" s="3"/>
      <c r="U11" s="3"/>
    </row>
    <row r="12" spans="1:21" ht="37.5" customHeight="1" x14ac:dyDescent="0.15">
      <c r="B12" s="450"/>
      <c r="C12" s="354" t="s">
        <v>358</v>
      </c>
      <c r="D12" s="1340" t="s">
        <v>348</v>
      </c>
      <c r="E12" s="994"/>
      <c r="F12" s="994"/>
      <c r="G12" s="1339"/>
      <c r="H12" s="361"/>
      <c r="I12" s="359"/>
      <c r="J12" s="359"/>
      <c r="K12" s="357"/>
      <c r="L12" s="358"/>
      <c r="M12" s="358"/>
      <c r="N12" s="358"/>
      <c r="O12" s="358"/>
      <c r="P12" s="358"/>
      <c r="Q12" s="3"/>
      <c r="R12" s="3"/>
      <c r="S12" s="3"/>
      <c r="T12" s="3"/>
      <c r="U12" s="3"/>
    </row>
    <row r="13" spans="1:21" ht="37.5" customHeight="1" x14ac:dyDescent="0.15">
      <c r="B13" s="450"/>
      <c r="C13" s="354" t="s">
        <v>359</v>
      </c>
      <c r="D13" s="354" t="s">
        <v>360</v>
      </c>
      <c r="E13" s="356"/>
      <c r="F13" s="356"/>
      <c r="G13" s="356"/>
      <c r="H13" s="1338" t="s">
        <v>379</v>
      </c>
      <c r="I13" s="994"/>
      <c r="J13" s="994"/>
      <c r="K13" s="1339"/>
      <c r="L13" s="358"/>
      <c r="M13" s="358"/>
      <c r="N13" s="358"/>
      <c r="O13" s="358"/>
      <c r="P13" s="358"/>
      <c r="Q13" s="3"/>
      <c r="R13" s="3"/>
      <c r="S13" s="3"/>
      <c r="T13" s="3"/>
      <c r="U13" s="3"/>
    </row>
    <row r="14" spans="1:21" ht="37.5" customHeight="1" x14ac:dyDescent="0.15">
      <c r="B14" s="450"/>
      <c r="C14" s="354" t="s">
        <v>361</v>
      </c>
      <c r="D14" s="354" t="s">
        <v>349</v>
      </c>
      <c r="E14" s="356"/>
      <c r="F14" s="356"/>
      <c r="G14" s="356"/>
      <c r="H14" s="361" t="s">
        <v>362</v>
      </c>
      <c r="I14" s="356"/>
      <c r="J14" s="356"/>
      <c r="K14" s="357"/>
      <c r="L14" s="358"/>
      <c r="M14" s="358"/>
      <c r="N14" s="358"/>
      <c r="O14" s="358"/>
      <c r="P14" s="358"/>
      <c r="Q14" s="3"/>
      <c r="R14" s="3"/>
      <c r="S14" s="3"/>
      <c r="T14" s="3"/>
      <c r="U14" s="3"/>
    </row>
    <row r="15" spans="1:21" ht="48" customHeight="1" x14ac:dyDescent="0.15">
      <c r="B15" s="450"/>
      <c r="C15" s="354" t="s">
        <v>363</v>
      </c>
      <c r="D15" s="354" t="s">
        <v>350</v>
      </c>
      <c r="E15" s="356"/>
      <c r="F15" s="356"/>
      <c r="G15" s="356"/>
      <c r="H15" s="1351" t="s">
        <v>381</v>
      </c>
      <c r="I15" s="1352"/>
      <c r="J15" s="1352"/>
      <c r="K15" s="1353"/>
      <c r="L15" s="358"/>
      <c r="M15" s="358"/>
      <c r="N15" s="358"/>
      <c r="O15" s="358"/>
      <c r="P15" s="358"/>
      <c r="Q15" s="3"/>
      <c r="R15" s="3"/>
      <c r="S15" s="3"/>
      <c r="T15" s="3"/>
      <c r="U15" s="3"/>
    </row>
    <row r="16" spans="1:21" ht="37.5" customHeight="1" x14ac:dyDescent="0.15">
      <c r="B16" s="452"/>
      <c r="C16" s="362" t="s">
        <v>526</v>
      </c>
      <c r="D16" s="1345" t="s">
        <v>527</v>
      </c>
      <c r="E16" s="1345"/>
      <c r="F16" s="1345"/>
      <c r="G16" s="1346"/>
      <c r="H16" s="1344" t="s">
        <v>528</v>
      </c>
      <c r="I16" s="1344"/>
      <c r="J16" s="1344"/>
      <c r="K16" s="1344"/>
      <c r="L16" s="3"/>
      <c r="M16" s="3"/>
      <c r="N16" s="3"/>
      <c r="O16" s="3"/>
      <c r="P16" s="3"/>
      <c r="Q16" s="3"/>
      <c r="R16" s="3"/>
      <c r="S16" s="3"/>
      <c r="T16" s="3"/>
      <c r="U16" s="3"/>
    </row>
    <row r="17" spans="2:21" ht="37.5" customHeight="1" x14ac:dyDescent="0.15">
      <c r="B17" s="452"/>
      <c r="C17" s="362" t="s">
        <v>377</v>
      </c>
      <c r="D17" s="1345" t="s">
        <v>351</v>
      </c>
      <c r="E17" s="1345"/>
      <c r="F17" s="1345"/>
      <c r="G17" s="1346"/>
      <c r="H17" s="1344" t="s">
        <v>535</v>
      </c>
      <c r="I17" s="1344"/>
      <c r="J17" s="1344"/>
      <c r="K17" s="1344"/>
      <c r="L17" s="3"/>
      <c r="M17" s="3"/>
      <c r="N17" s="3"/>
      <c r="O17" s="3"/>
      <c r="P17" s="3"/>
      <c r="Q17" s="3"/>
      <c r="R17" s="3"/>
      <c r="S17" s="3"/>
      <c r="T17" s="3"/>
      <c r="U17" s="3"/>
    </row>
    <row r="18" spans="2:21" ht="37.5" customHeight="1" x14ac:dyDescent="0.15">
      <c r="B18" s="452"/>
      <c r="C18" s="362" t="s">
        <v>529</v>
      </c>
      <c r="D18" s="1345" t="s">
        <v>533</v>
      </c>
      <c r="E18" s="1345"/>
      <c r="F18" s="1345"/>
      <c r="G18" s="1346"/>
      <c r="H18" s="1344" t="s">
        <v>380</v>
      </c>
      <c r="I18" s="1344"/>
      <c r="J18" s="1344"/>
      <c r="K18" s="1344"/>
      <c r="L18" s="3"/>
      <c r="M18" s="3"/>
      <c r="N18" s="3"/>
      <c r="O18" s="3"/>
      <c r="P18" s="3"/>
      <c r="Q18" s="3"/>
      <c r="R18" s="3"/>
      <c r="S18" s="3"/>
      <c r="T18" s="3"/>
      <c r="U18" s="3"/>
    </row>
    <row r="19" spans="2:21" ht="43.5" customHeight="1" x14ac:dyDescent="0.15">
      <c r="B19" s="452"/>
      <c r="C19" s="362" t="s">
        <v>530</v>
      </c>
      <c r="D19" s="1345" t="s">
        <v>375</v>
      </c>
      <c r="E19" s="1345"/>
      <c r="F19" s="1345"/>
      <c r="G19" s="1346"/>
      <c r="H19" s="1348" t="s">
        <v>447</v>
      </c>
      <c r="I19" s="1349"/>
      <c r="J19" s="1349"/>
      <c r="K19" s="1350"/>
      <c r="L19" s="3"/>
      <c r="M19" s="3"/>
      <c r="N19" s="3"/>
      <c r="O19" s="3"/>
      <c r="P19" s="3"/>
      <c r="Q19" s="3"/>
      <c r="R19" s="3"/>
      <c r="S19" s="3"/>
      <c r="T19" s="3"/>
      <c r="U19" s="3"/>
    </row>
    <row r="20" spans="2:21" ht="40.5" customHeight="1" x14ac:dyDescent="0.15">
      <c r="B20" s="452"/>
      <c r="C20" s="362" t="s">
        <v>448</v>
      </c>
      <c r="D20" s="1345" t="s">
        <v>449</v>
      </c>
      <c r="E20" s="1345"/>
      <c r="F20" s="1345"/>
      <c r="G20" s="1346"/>
      <c r="H20" s="1344" t="s">
        <v>380</v>
      </c>
      <c r="I20" s="1344"/>
      <c r="J20" s="1344"/>
      <c r="K20" s="1344"/>
      <c r="L20" s="3"/>
      <c r="M20" s="3"/>
      <c r="N20" s="3"/>
      <c r="O20" s="3"/>
      <c r="P20" s="3"/>
      <c r="Q20" s="3"/>
      <c r="R20" s="3"/>
      <c r="S20" s="3"/>
      <c r="T20" s="3"/>
      <c r="U20" s="3"/>
    </row>
    <row r="21" spans="2:21" ht="40.5" customHeight="1" x14ac:dyDescent="0.15">
      <c r="B21" s="452"/>
      <c r="C21" s="362" t="s">
        <v>531</v>
      </c>
      <c r="D21" s="1345" t="s">
        <v>414</v>
      </c>
      <c r="E21" s="1345"/>
      <c r="F21" s="1345"/>
      <c r="G21" s="1346"/>
      <c r="H21" s="1344" t="s">
        <v>415</v>
      </c>
      <c r="I21" s="1344"/>
      <c r="J21" s="1344"/>
      <c r="K21" s="1344"/>
      <c r="L21" s="3"/>
      <c r="M21" s="3"/>
      <c r="N21" s="3"/>
      <c r="O21" s="3"/>
      <c r="P21" s="3"/>
      <c r="Q21" s="3"/>
      <c r="R21" s="3"/>
      <c r="S21" s="3"/>
      <c r="T21" s="3"/>
      <c r="U21" s="3"/>
    </row>
    <row r="22" spans="2:21" ht="37.5" customHeight="1" x14ac:dyDescent="0.15">
      <c r="B22" s="452"/>
      <c r="C22" s="362" t="s">
        <v>532</v>
      </c>
      <c r="D22" s="1345" t="s">
        <v>520</v>
      </c>
      <c r="E22" s="1345"/>
      <c r="F22" s="1345"/>
      <c r="G22" s="1346"/>
      <c r="H22" s="1348" t="s">
        <v>521</v>
      </c>
      <c r="I22" s="1349"/>
      <c r="J22" s="1349"/>
      <c r="K22" s="1350"/>
      <c r="L22" s="3"/>
      <c r="M22" s="3"/>
      <c r="N22" s="3"/>
      <c r="O22" s="3"/>
      <c r="P22" s="3"/>
      <c r="Q22" s="3"/>
      <c r="R22" s="3"/>
      <c r="S22" s="3"/>
      <c r="T22" s="3"/>
      <c r="U22" s="3"/>
    </row>
    <row r="23" spans="2:21" ht="38.25" customHeight="1" x14ac:dyDescent="0.15">
      <c r="B23" s="452"/>
      <c r="C23" s="763" t="s">
        <v>548</v>
      </c>
      <c r="D23" s="1335" t="s">
        <v>549</v>
      </c>
      <c r="E23" s="1336"/>
      <c r="F23" s="1336"/>
      <c r="G23" s="1336"/>
      <c r="H23" s="1337"/>
      <c r="I23" s="1337"/>
      <c r="J23" s="1337"/>
      <c r="K23" s="1337"/>
      <c r="L23" s="3"/>
      <c r="M23" s="3"/>
      <c r="N23" s="3"/>
      <c r="O23" s="3"/>
      <c r="P23" s="3"/>
      <c r="Q23" s="3"/>
      <c r="R23" s="3"/>
      <c r="S23" s="3"/>
      <c r="T23" s="3"/>
      <c r="U23" s="3"/>
    </row>
  </sheetData>
  <mergeCells count="26">
    <mergeCell ref="H19:K19"/>
    <mergeCell ref="D17:G17"/>
    <mergeCell ref="H17:K17"/>
    <mergeCell ref="D18:G18"/>
    <mergeCell ref="H20:K20"/>
    <mergeCell ref="H7:K7"/>
    <mergeCell ref="C7:G7"/>
    <mergeCell ref="D8:G8"/>
    <mergeCell ref="H9:K9"/>
    <mergeCell ref="H10:K10"/>
    <mergeCell ref="D23:G23"/>
    <mergeCell ref="H23:K23"/>
    <mergeCell ref="H13:K13"/>
    <mergeCell ref="D12:G12"/>
    <mergeCell ref="D11:G11"/>
    <mergeCell ref="H18:K18"/>
    <mergeCell ref="D20:G20"/>
    <mergeCell ref="H11:K11"/>
    <mergeCell ref="D16:G16"/>
    <mergeCell ref="H16:K16"/>
    <mergeCell ref="D22:G22"/>
    <mergeCell ref="H22:K22"/>
    <mergeCell ref="D21:G21"/>
    <mergeCell ref="H21:K21"/>
    <mergeCell ref="H15:K15"/>
    <mergeCell ref="D19:G19"/>
  </mergeCells>
  <phoneticPr fontId="2"/>
  <printOptions horizontalCentered="1"/>
  <pageMargins left="0.78740157480314965" right="0.19685039370078741"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view="pageBreakPreview" zoomScale="90" zoomScaleNormal="100" zoomScaleSheetLayoutView="90" workbookViewId="0">
      <selection sqref="A1:N1"/>
    </sheetView>
  </sheetViews>
  <sheetFormatPr defaultRowHeight="13.5" x14ac:dyDescent="0.15"/>
  <cols>
    <col min="1" max="1" width="3.625" customWidth="1"/>
    <col min="2" max="2" width="22.375" style="1" customWidth="1"/>
    <col min="3" max="14" width="5.25" customWidth="1"/>
  </cols>
  <sheetData>
    <row r="1" spans="1:19" ht="24" customHeight="1" x14ac:dyDescent="0.15">
      <c r="A1" s="941" t="s">
        <v>555</v>
      </c>
      <c r="B1" s="941"/>
      <c r="C1" s="941"/>
      <c r="D1" s="941"/>
      <c r="E1" s="941"/>
      <c r="F1" s="941"/>
      <c r="G1" s="941"/>
      <c r="H1" s="941"/>
      <c r="I1" s="941"/>
      <c r="J1" s="941"/>
      <c r="K1" s="941"/>
      <c r="L1" s="941"/>
      <c r="M1" s="941"/>
      <c r="N1" s="941"/>
    </row>
    <row r="2" spans="1:19" ht="12.75" customHeight="1" thickBot="1" x14ac:dyDescent="0.2">
      <c r="A2" s="21"/>
      <c r="B2" s="21"/>
      <c r="C2" s="21"/>
      <c r="D2" s="21"/>
      <c r="E2" s="21"/>
      <c r="F2" s="21"/>
      <c r="G2" s="21"/>
      <c r="H2" s="21"/>
      <c r="I2" s="21"/>
      <c r="J2" s="21"/>
      <c r="K2" s="21"/>
      <c r="L2" s="21"/>
      <c r="M2" s="21"/>
      <c r="N2" s="21"/>
    </row>
    <row r="3" spans="1:19" ht="24" customHeight="1" thickBot="1" x14ac:dyDescent="0.2">
      <c r="A3" s="2" t="s">
        <v>249</v>
      </c>
      <c r="G3" s="3"/>
      <c r="H3" s="3"/>
      <c r="I3" s="954">
        <f>入力表!D53</f>
        <v>0</v>
      </c>
      <c r="J3" s="955"/>
      <c r="K3" s="955"/>
      <c r="L3" s="955"/>
      <c r="M3" s="955"/>
      <c r="N3" s="956"/>
    </row>
    <row r="4" spans="1:19" ht="6" customHeight="1" thickBot="1" x14ac:dyDescent="0.2"/>
    <row r="5" spans="1:19" ht="30" customHeight="1" x14ac:dyDescent="0.15">
      <c r="B5" s="17" t="s">
        <v>74</v>
      </c>
      <c r="C5" s="942">
        <f>入力表!B7</f>
        <v>0</v>
      </c>
      <c r="D5" s="943"/>
      <c r="E5" s="943"/>
      <c r="F5" s="943"/>
      <c r="G5" s="943"/>
      <c r="H5" s="943"/>
      <c r="I5" s="943"/>
      <c r="J5" s="943"/>
      <c r="K5" s="943"/>
      <c r="L5" s="943"/>
      <c r="M5" s="943"/>
      <c r="N5" s="944"/>
      <c r="O5" s="1"/>
    </row>
    <row r="6" spans="1:19" ht="30" customHeight="1" x14ac:dyDescent="0.15">
      <c r="B6" s="16" t="s">
        <v>16</v>
      </c>
      <c r="C6" s="945">
        <f>入力表!C7</f>
        <v>0</v>
      </c>
      <c r="D6" s="946"/>
      <c r="E6" s="946"/>
      <c r="F6" s="946"/>
      <c r="G6" s="946"/>
      <c r="H6" s="946"/>
      <c r="I6" s="946"/>
      <c r="J6" s="946"/>
      <c r="K6" s="946"/>
      <c r="L6" s="946"/>
      <c r="M6" s="946"/>
      <c r="N6" s="947"/>
    </row>
    <row r="7" spans="1:19" ht="21" customHeight="1" x14ac:dyDescent="0.15">
      <c r="B7" s="870" t="s">
        <v>17</v>
      </c>
      <c r="C7" s="948">
        <f>入力表!D7</f>
        <v>0</v>
      </c>
      <c r="D7" s="949"/>
      <c r="E7" s="949"/>
      <c r="F7" s="949"/>
      <c r="G7" s="949"/>
      <c r="H7" s="949"/>
      <c r="I7" s="949"/>
      <c r="J7" s="949"/>
      <c r="K7" s="949"/>
      <c r="L7" s="949"/>
      <c r="M7" s="949"/>
      <c r="N7" s="950"/>
    </row>
    <row r="8" spans="1:19" ht="28.5" customHeight="1" x14ac:dyDescent="0.15">
      <c r="B8" s="951"/>
      <c r="C8" s="952">
        <f>入力表!E7</f>
        <v>0</v>
      </c>
      <c r="D8" s="795"/>
      <c r="E8" s="795"/>
      <c r="F8" s="795"/>
      <c r="G8" s="795"/>
      <c r="H8" s="795"/>
      <c r="I8" s="795"/>
      <c r="J8" s="795"/>
      <c r="K8" s="795"/>
      <c r="L8" s="795"/>
      <c r="M8" s="795"/>
      <c r="N8" s="953"/>
    </row>
    <row r="9" spans="1:19" ht="24.75" customHeight="1" x14ac:dyDescent="0.15">
      <c r="B9" s="79" t="s">
        <v>36</v>
      </c>
      <c r="C9" s="957">
        <f>入力表!F7</f>
        <v>0</v>
      </c>
      <c r="D9" s="958"/>
      <c r="E9" s="958"/>
      <c r="F9" s="958"/>
      <c r="G9" s="958"/>
      <c r="H9" s="958"/>
      <c r="I9" s="958"/>
      <c r="J9" s="958"/>
      <c r="K9" s="958"/>
      <c r="L9" s="958"/>
      <c r="M9" s="958"/>
      <c r="N9" s="959"/>
    </row>
    <row r="10" spans="1:19" ht="30" customHeight="1" x14ac:dyDescent="0.15">
      <c r="B10" s="145" t="s">
        <v>15</v>
      </c>
      <c r="C10" s="966">
        <f>入力表!O7</f>
        <v>0</v>
      </c>
      <c r="D10" s="967"/>
      <c r="E10" s="967"/>
      <c r="F10" s="967"/>
      <c r="G10" s="967"/>
      <c r="H10" s="967"/>
      <c r="I10" s="967"/>
      <c r="J10" s="967"/>
      <c r="K10" s="967"/>
      <c r="L10" s="967"/>
      <c r="M10" s="967"/>
      <c r="N10" s="968"/>
    </row>
    <row r="11" spans="1:19" ht="36" customHeight="1" x14ac:dyDescent="0.15">
      <c r="B11" s="16" t="s">
        <v>65</v>
      </c>
      <c r="C11" s="945">
        <f>入力表!P7</f>
        <v>0</v>
      </c>
      <c r="D11" s="946"/>
      <c r="E11" s="946"/>
      <c r="F11" s="946"/>
      <c r="G11" s="946"/>
      <c r="H11" s="946"/>
      <c r="I11" s="946"/>
      <c r="J11" s="946"/>
      <c r="K11" s="946"/>
      <c r="L11" s="946"/>
      <c r="M11" s="946"/>
      <c r="N11" s="947"/>
    </row>
    <row r="12" spans="1:19" ht="36" customHeight="1" x14ac:dyDescent="0.15">
      <c r="B12" s="15" t="s">
        <v>49</v>
      </c>
      <c r="C12" s="945">
        <f>入力表!Q7</f>
        <v>0</v>
      </c>
      <c r="D12" s="946"/>
      <c r="E12" s="946"/>
      <c r="F12" s="946"/>
      <c r="G12" s="946"/>
      <c r="H12" s="946"/>
      <c r="I12" s="946"/>
      <c r="J12" s="946"/>
      <c r="K12" s="946"/>
      <c r="L12" s="946"/>
      <c r="M12" s="946"/>
      <c r="N12" s="947"/>
    </row>
    <row r="13" spans="1:19" ht="30" customHeight="1" x14ac:dyDescent="0.15">
      <c r="B13" s="912" t="s">
        <v>27</v>
      </c>
      <c r="C13" s="910" t="s">
        <v>239</v>
      </c>
      <c r="D13" s="911"/>
      <c r="E13" s="960">
        <f>入力表!R7</f>
        <v>0</v>
      </c>
      <c r="F13" s="961"/>
      <c r="G13" s="962"/>
      <c r="H13" s="962"/>
      <c r="I13" s="963"/>
      <c r="J13" s="963"/>
      <c r="K13" s="963"/>
      <c r="L13" s="963"/>
      <c r="M13" s="963"/>
      <c r="N13" s="964"/>
      <c r="O13" s="13"/>
      <c r="P13" s="6"/>
      <c r="Q13" s="6"/>
      <c r="R13" s="6"/>
      <c r="S13" s="6"/>
    </row>
    <row r="14" spans="1:19" ht="30" customHeight="1" x14ac:dyDescent="0.15">
      <c r="B14" s="913"/>
      <c r="C14" s="906" t="s">
        <v>25</v>
      </c>
      <c r="D14" s="907"/>
      <c r="E14" s="914">
        <f>入力表!S7</f>
        <v>0</v>
      </c>
      <c r="F14" s="915"/>
      <c r="G14" s="915"/>
      <c r="H14" s="915"/>
      <c r="I14" s="915"/>
      <c r="J14" s="915"/>
      <c r="K14" s="915"/>
      <c r="L14" s="915"/>
      <c r="M14" s="915"/>
      <c r="N14" s="916"/>
    </row>
    <row r="15" spans="1:19" ht="30" customHeight="1" x14ac:dyDescent="0.15">
      <c r="B15" s="913"/>
      <c r="C15" s="906" t="s">
        <v>26</v>
      </c>
      <c r="D15" s="907"/>
      <c r="E15" s="914">
        <f>入力表!T7</f>
        <v>0</v>
      </c>
      <c r="F15" s="915"/>
      <c r="G15" s="915"/>
      <c r="H15" s="915"/>
      <c r="I15" s="915"/>
      <c r="J15" s="915"/>
      <c r="K15" s="915"/>
      <c r="L15" s="915"/>
      <c r="M15" s="915"/>
      <c r="N15" s="916"/>
    </row>
    <row r="16" spans="1:19" ht="30" customHeight="1" thickBot="1" x14ac:dyDescent="0.2">
      <c r="B16" s="913"/>
      <c r="C16" s="920" t="s">
        <v>251</v>
      </c>
      <c r="D16" s="921"/>
      <c r="E16" s="917">
        <f>入力表!U7</f>
        <v>0</v>
      </c>
      <c r="F16" s="918"/>
      <c r="G16" s="918"/>
      <c r="H16" s="918"/>
      <c r="I16" s="918"/>
      <c r="J16" s="918"/>
      <c r="K16" s="918"/>
      <c r="L16" s="918"/>
      <c r="M16" s="918"/>
      <c r="N16" s="919"/>
    </row>
    <row r="17" spans="2:19" ht="27" customHeight="1" thickTop="1" x14ac:dyDescent="0.15">
      <c r="B17" s="922" t="s">
        <v>433</v>
      </c>
      <c r="C17" s="908" t="s">
        <v>434</v>
      </c>
      <c r="D17" s="909"/>
      <c r="E17" s="873"/>
      <c r="F17" s="874"/>
      <c r="G17" s="875"/>
      <c r="H17" s="875"/>
      <c r="I17" s="876"/>
      <c r="J17" s="876"/>
      <c r="K17" s="876"/>
      <c r="L17" s="876"/>
      <c r="M17" s="876"/>
      <c r="N17" s="877"/>
      <c r="O17" s="6"/>
      <c r="P17" s="6"/>
      <c r="Q17" s="6"/>
      <c r="R17" s="6"/>
      <c r="S17" s="6"/>
    </row>
    <row r="18" spans="2:19" ht="27" customHeight="1" x14ac:dyDescent="0.15">
      <c r="B18" s="923"/>
      <c r="C18" s="878" t="s">
        <v>435</v>
      </c>
      <c r="D18" s="879"/>
      <c r="E18" s="880"/>
      <c r="F18" s="881"/>
      <c r="G18" s="881"/>
      <c r="H18" s="881"/>
      <c r="I18" s="881"/>
      <c r="J18" s="881"/>
      <c r="K18" s="881"/>
      <c r="L18" s="881"/>
      <c r="M18" s="881"/>
      <c r="N18" s="882"/>
    </row>
    <row r="19" spans="2:19" ht="27" customHeight="1" thickBot="1" x14ac:dyDescent="0.2">
      <c r="B19" s="924"/>
      <c r="C19" s="925" t="s">
        <v>436</v>
      </c>
      <c r="D19" s="926"/>
      <c r="E19" s="927"/>
      <c r="F19" s="928"/>
      <c r="G19" s="928"/>
      <c r="H19" s="928"/>
      <c r="I19" s="928"/>
      <c r="J19" s="928"/>
      <c r="K19" s="928"/>
      <c r="L19" s="928"/>
      <c r="M19" s="928"/>
      <c r="N19" s="929"/>
    </row>
    <row r="20" spans="2:19" ht="36" customHeight="1" thickTop="1" thickBot="1" x14ac:dyDescent="0.2">
      <c r="B20" s="18" t="s">
        <v>238</v>
      </c>
      <c r="C20" s="890"/>
      <c r="D20" s="891"/>
      <c r="E20" s="889">
        <f>入力表!B13</f>
        <v>0</v>
      </c>
      <c r="F20" s="889"/>
      <c r="G20" s="969" t="s">
        <v>503</v>
      </c>
      <c r="H20" s="969"/>
      <c r="I20" s="934" t="s">
        <v>387</v>
      </c>
      <c r="J20" s="935"/>
      <c r="K20" s="889">
        <f>入力表!C13</f>
        <v>0</v>
      </c>
      <c r="L20" s="891"/>
      <c r="M20" s="899" t="s">
        <v>502</v>
      </c>
      <c r="N20" s="900"/>
    </row>
    <row r="21" spans="2:19" ht="30" customHeight="1" thickTop="1" thickBot="1" x14ac:dyDescent="0.2">
      <c r="B21" s="448" t="s">
        <v>446</v>
      </c>
      <c r="C21" s="938">
        <f>実訓練時間</f>
        <v>0</v>
      </c>
      <c r="D21" s="933"/>
      <c r="E21" s="886" t="s">
        <v>77</v>
      </c>
      <c r="F21" s="886"/>
      <c r="G21" s="888" t="s">
        <v>444</v>
      </c>
      <c r="H21" s="888"/>
      <c r="I21" s="892">
        <f>学科時間</f>
        <v>0</v>
      </c>
      <c r="J21" s="892"/>
      <c r="K21" s="888" t="s">
        <v>445</v>
      </c>
      <c r="L21" s="888"/>
      <c r="M21" s="892">
        <f>実技時間</f>
        <v>0</v>
      </c>
      <c r="N21" s="893"/>
    </row>
    <row r="22" spans="2:19" ht="30" customHeight="1" thickTop="1" thickBot="1" x14ac:dyDescent="0.2">
      <c r="B22" s="449" t="s">
        <v>443</v>
      </c>
      <c r="C22" s="932">
        <f>就職支援時間</f>
        <v>0</v>
      </c>
      <c r="D22" s="933"/>
      <c r="E22" s="886" t="s">
        <v>77</v>
      </c>
      <c r="F22" s="887"/>
      <c r="G22" s="896"/>
      <c r="H22" s="897"/>
      <c r="I22" s="897"/>
      <c r="J22" s="897"/>
      <c r="K22" s="897"/>
      <c r="L22" s="897"/>
      <c r="M22" s="897"/>
      <c r="N22" s="898"/>
    </row>
    <row r="23" spans="2:19" ht="30" customHeight="1" thickTop="1" x14ac:dyDescent="0.15">
      <c r="B23" s="18" t="s">
        <v>32</v>
      </c>
      <c r="C23" s="936" t="s">
        <v>222</v>
      </c>
      <c r="D23" s="937"/>
      <c r="E23" s="930">
        <f>入力表!H13</f>
        <v>0</v>
      </c>
      <c r="F23" s="931"/>
      <c r="G23" s="965" t="s">
        <v>223</v>
      </c>
      <c r="H23" s="798"/>
      <c r="I23" s="901">
        <f>入力表!I13</f>
        <v>0</v>
      </c>
      <c r="J23" s="903"/>
      <c r="K23" s="904" t="s">
        <v>140</v>
      </c>
      <c r="L23" s="905"/>
      <c r="M23" s="901">
        <f>入力表!J13</f>
        <v>0</v>
      </c>
      <c r="N23" s="902"/>
    </row>
    <row r="24" spans="2:19" ht="36" customHeight="1" x14ac:dyDescent="0.15">
      <c r="B24" s="870" t="s">
        <v>89</v>
      </c>
      <c r="C24" s="939" t="s">
        <v>500</v>
      </c>
      <c r="D24" s="940"/>
      <c r="E24" s="998">
        <f>入力表!K13</f>
        <v>0</v>
      </c>
      <c r="F24" s="999"/>
      <c r="G24" s="962" t="s">
        <v>24</v>
      </c>
      <c r="H24" s="990"/>
      <c r="I24" s="1000" t="s">
        <v>499</v>
      </c>
      <c r="J24" s="940"/>
      <c r="K24" s="996">
        <f>入力表!L13</f>
        <v>0</v>
      </c>
      <c r="L24" s="997"/>
      <c r="M24" s="991" t="s">
        <v>24</v>
      </c>
      <c r="N24" s="992"/>
    </row>
    <row r="25" spans="2:19" ht="36" customHeight="1" x14ac:dyDescent="0.15">
      <c r="B25" s="871"/>
      <c r="C25" s="894" t="s">
        <v>141</v>
      </c>
      <c r="D25" s="895"/>
      <c r="E25" s="883">
        <f>入力表!M13</f>
        <v>0</v>
      </c>
      <c r="F25" s="884"/>
      <c r="G25" s="884"/>
      <c r="H25" s="884"/>
      <c r="I25" s="884"/>
      <c r="J25" s="884"/>
      <c r="K25" s="884"/>
      <c r="L25" s="884"/>
      <c r="M25" s="884"/>
      <c r="N25" s="885"/>
    </row>
    <row r="26" spans="2:19" ht="36" customHeight="1" x14ac:dyDescent="0.15">
      <c r="B26" s="871"/>
      <c r="C26" s="970" t="s">
        <v>508</v>
      </c>
      <c r="D26" s="971"/>
      <c r="E26" s="974" t="s">
        <v>509</v>
      </c>
      <c r="F26" s="975"/>
      <c r="G26" s="976">
        <f>入力表!V7</f>
        <v>0</v>
      </c>
      <c r="H26" s="977"/>
      <c r="I26" s="571" t="s">
        <v>93</v>
      </c>
      <c r="J26" s="978">
        <f>入力表!W7</f>
        <v>0</v>
      </c>
      <c r="K26" s="979"/>
      <c r="L26" s="979"/>
      <c r="M26" s="979"/>
      <c r="N26" s="980"/>
    </row>
    <row r="27" spans="2:19" ht="36" customHeight="1" x14ac:dyDescent="0.15">
      <c r="B27" s="872"/>
      <c r="C27" s="972"/>
      <c r="D27" s="973"/>
      <c r="E27" s="981" t="s">
        <v>510</v>
      </c>
      <c r="F27" s="982"/>
      <c r="G27" s="983">
        <f>入力表!X7</f>
        <v>0</v>
      </c>
      <c r="H27" s="984"/>
      <c r="I27" s="984"/>
      <c r="J27" s="984"/>
      <c r="K27" s="984"/>
      <c r="L27" s="984"/>
      <c r="M27" s="984"/>
      <c r="N27" s="985"/>
    </row>
    <row r="28" spans="2:19" ht="30" customHeight="1" x14ac:dyDescent="0.15">
      <c r="B28" s="18" t="s">
        <v>142</v>
      </c>
      <c r="C28" s="1006">
        <f>入力表!N13</f>
        <v>0</v>
      </c>
      <c r="D28" s="994"/>
      <c r="E28" s="946" t="s">
        <v>24</v>
      </c>
      <c r="F28" s="989"/>
      <c r="G28" s="965" t="s">
        <v>336</v>
      </c>
      <c r="H28" s="798"/>
      <c r="I28" s="798"/>
      <c r="J28" s="995"/>
      <c r="K28" s="993">
        <f>+入力表!O13</f>
        <v>0</v>
      </c>
      <c r="L28" s="994"/>
      <c r="M28" s="946" t="s">
        <v>24</v>
      </c>
      <c r="N28" s="947"/>
    </row>
    <row r="29" spans="2:19" ht="30" customHeight="1" thickBot="1" x14ac:dyDescent="0.2">
      <c r="B29" s="197" t="s">
        <v>40</v>
      </c>
      <c r="C29" s="1001" t="str">
        <f>入力表!P12</f>
        <v>9月</v>
      </c>
      <c r="D29" s="1002"/>
      <c r="E29" s="1003" t="str">
        <f>IF(入力表!P13="可","可","不可")</f>
        <v>不可</v>
      </c>
      <c r="F29" s="1004" t="str">
        <f>IF([1]入力表!Q13="可","可","不可")</f>
        <v>不可</v>
      </c>
      <c r="G29" s="986" t="str">
        <f>入力表!Q12</f>
        <v>2月</v>
      </c>
      <c r="H29" s="1005"/>
      <c r="I29" s="986" t="str">
        <f>IF(入力表!Q13="可","可","不可")</f>
        <v>不可</v>
      </c>
      <c r="J29" s="1005" t="str">
        <f>IF([1]入力表!U13="可","可","不可")</f>
        <v>不可</v>
      </c>
      <c r="K29" s="986"/>
      <c r="L29" s="987"/>
      <c r="M29" s="987"/>
      <c r="N29" s="988"/>
      <c r="O29" s="414"/>
      <c r="P29" s="3"/>
    </row>
    <row r="31" spans="2:19" ht="30" customHeight="1" x14ac:dyDescent="0.15">
      <c r="B31" s="8"/>
    </row>
    <row r="32" spans="2:19" ht="30" customHeight="1" x14ac:dyDescent="0.15">
      <c r="B32" s="8"/>
    </row>
    <row r="33" spans="2:2" ht="30" customHeight="1" x14ac:dyDescent="0.15">
      <c r="B33" s="8"/>
    </row>
    <row r="34" spans="2:2" ht="30" customHeight="1" x14ac:dyDescent="0.15">
      <c r="B34" s="8"/>
    </row>
    <row r="35" spans="2:2" ht="30" customHeight="1" x14ac:dyDescent="0.15">
      <c r="B35" s="8"/>
    </row>
    <row r="36" spans="2:2" ht="30" customHeight="1" x14ac:dyDescent="0.15">
      <c r="B36" s="8"/>
    </row>
    <row r="37" spans="2:2" ht="30" customHeight="1" x14ac:dyDescent="0.15">
      <c r="B37" s="8"/>
    </row>
    <row r="38" spans="2:2" ht="30" customHeight="1" x14ac:dyDescent="0.15">
      <c r="B38" s="8"/>
    </row>
    <row r="39" spans="2:2" ht="30" customHeight="1" x14ac:dyDescent="0.15">
      <c r="B39" s="8"/>
    </row>
    <row r="40" spans="2:2" ht="30" customHeight="1" x14ac:dyDescent="0.15">
      <c r="B40" s="8"/>
    </row>
    <row r="41" spans="2:2" ht="30" customHeight="1" x14ac:dyDescent="0.15">
      <c r="B41" s="8"/>
    </row>
    <row r="42" spans="2:2" ht="30" customHeight="1" x14ac:dyDescent="0.15">
      <c r="B42" s="8"/>
    </row>
    <row r="43" spans="2:2" ht="30" customHeight="1" x14ac:dyDescent="0.15">
      <c r="B43" s="8"/>
    </row>
    <row r="44" spans="2:2" x14ac:dyDescent="0.15">
      <c r="B44" s="8"/>
    </row>
    <row r="45" spans="2:2" x14ac:dyDescent="0.15">
      <c r="B45" s="8"/>
    </row>
    <row r="46" spans="2:2" x14ac:dyDescent="0.15">
      <c r="B46" s="8"/>
    </row>
    <row r="47" spans="2:2" x14ac:dyDescent="0.15">
      <c r="B47" s="8"/>
    </row>
    <row r="48" spans="2:2" x14ac:dyDescent="0.15">
      <c r="B48" s="8"/>
    </row>
    <row r="49" spans="2:2" x14ac:dyDescent="0.15">
      <c r="B49" s="8"/>
    </row>
    <row r="50" spans="2:2" x14ac:dyDescent="0.15">
      <c r="B50" s="8"/>
    </row>
    <row r="51" spans="2:2" x14ac:dyDescent="0.15">
      <c r="B51" s="8"/>
    </row>
  </sheetData>
  <sheetProtection formatCells="0" formatColumns="0" formatRows="0"/>
  <mergeCells count="73">
    <mergeCell ref="C29:D29"/>
    <mergeCell ref="E29:F29"/>
    <mergeCell ref="G29:H29"/>
    <mergeCell ref="I29:J29"/>
    <mergeCell ref="C28:D28"/>
    <mergeCell ref="K29:N29"/>
    <mergeCell ref="E28:F28"/>
    <mergeCell ref="M28:N28"/>
    <mergeCell ref="G24:H24"/>
    <mergeCell ref="M24:N24"/>
    <mergeCell ref="K28:L28"/>
    <mergeCell ref="G28:J28"/>
    <mergeCell ref="K24:L24"/>
    <mergeCell ref="E24:F24"/>
    <mergeCell ref="I24:J24"/>
    <mergeCell ref="C26:D27"/>
    <mergeCell ref="E26:F26"/>
    <mergeCell ref="G26:H26"/>
    <mergeCell ref="J26:N26"/>
    <mergeCell ref="E27:F27"/>
    <mergeCell ref="G27:N27"/>
    <mergeCell ref="C24:D24"/>
    <mergeCell ref="A1:N1"/>
    <mergeCell ref="C5:N5"/>
    <mergeCell ref="C6:N6"/>
    <mergeCell ref="C7:N7"/>
    <mergeCell ref="B7:B8"/>
    <mergeCell ref="C8:N8"/>
    <mergeCell ref="I3:N3"/>
    <mergeCell ref="C9:N9"/>
    <mergeCell ref="E13:N13"/>
    <mergeCell ref="E14:N14"/>
    <mergeCell ref="G23:H23"/>
    <mergeCell ref="C10:N10"/>
    <mergeCell ref="C12:N12"/>
    <mergeCell ref="C11:N11"/>
    <mergeCell ref="G20:H20"/>
    <mergeCell ref="E23:F23"/>
    <mergeCell ref="K21:L21"/>
    <mergeCell ref="K20:L20"/>
    <mergeCell ref="C22:D22"/>
    <mergeCell ref="I21:J21"/>
    <mergeCell ref="I20:J20"/>
    <mergeCell ref="C23:D23"/>
    <mergeCell ref="C21:D21"/>
    <mergeCell ref="E21:F21"/>
    <mergeCell ref="E15:N15"/>
    <mergeCell ref="E16:N16"/>
    <mergeCell ref="C16:D16"/>
    <mergeCell ref="B17:B19"/>
    <mergeCell ref="C19:D19"/>
    <mergeCell ref="E19:N19"/>
    <mergeCell ref="C14:D14"/>
    <mergeCell ref="C15:D15"/>
    <mergeCell ref="C17:D17"/>
    <mergeCell ref="C13:D13"/>
    <mergeCell ref="B13:B16"/>
    <mergeCell ref="B24:B27"/>
    <mergeCell ref="E17:N17"/>
    <mergeCell ref="C18:D18"/>
    <mergeCell ref="E18:N18"/>
    <mergeCell ref="E25:N25"/>
    <mergeCell ref="E22:F22"/>
    <mergeCell ref="G21:H21"/>
    <mergeCell ref="E20:F20"/>
    <mergeCell ref="C20:D20"/>
    <mergeCell ref="M21:N21"/>
    <mergeCell ref="C25:D25"/>
    <mergeCell ref="G22:N22"/>
    <mergeCell ref="M20:N20"/>
    <mergeCell ref="M23:N23"/>
    <mergeCell ref="I23:J23"/>
    <mergeCell ref="K23:L23"/>
  </mergeCells>
  <phoneticPr fontId="2"/>
  <conditionalFormatting sqref="E20:F20">
    <cfRule type="cellIs" dxfId="45" priority="1" stopIfTrue="1" operator="greaterThan">
      <formula>60000</formula>
    </cfRule>
  </conditionalFormatting>
  <conditionalFormatting sqref="C28:D28">
    <cfRule type="cellIs" dxfId="44" priority="2" stopIfTrue="1" operator="greaterThan">
      <formula>10</formula>
    </cfRule>
  </conditionalFormatting>
  <printOptions horizontalCentered="1"/>
  <pageMargins left="0.78740157480314965" right="0.19685039370078741" top="0.59055118110236227" bottom="0.59055118110236227" header="0.39370078740157483" footer="0.31496062992125984"/>
  <pageSetup paperSize="9" scale="96" orientation="portrait" r:id="rId1"/>
  <headerFooter alignWithMargins="0">
    <oddHeader>&amp;R&amp;10&amp;F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90" zoomScaleNormal="100" zoomScaleSheetLayoutView="90" workbookViewId="0"/>
  </sheetViews>
  <sheetFormatPr defaultRowHeight="13.5" x14ac:dyDescent="0.15"/>
  <cols>
    <col min="1" max="1" width="2.75" customWidth="1"/>
    <col min="2" max="2" width="9.125" customWidth="1"/>
    <col min="3" max="4" width="6.625" style="1" customWidth="1"/>
    <col min="5" max="5" width="19.5" customWidth="1"/>
    <col min="6" max="6" width="5.625" customWidth="1"/>
    <col min="7" max="7" width="6.625" style="1" customWidth="1"/>
    <col min="8" max="9" width="11.125" customWidth="1"/>
    <col min="10" max="10" width="8.625" style="32" customWidth="1"/>
  </cols>
  <sheetData>
    <row r="1" spans="1:10" ht="17.25" x14ac:dyDescent="0.15">
      <c r="A1" s="2" t="s">
        <v>376</v>
      </c>
    </row>
    <row r="2" spans="1:10" ht="21" customHeight="1" thickBot="1" x14ac:dyDescent="0.2"/>
    <row r="3" spans="1:10" ht="28.5" customHeight="1" thickBot="1" x14ac:dyDescent="0.2">
      <c r="B3" s="1009" t="s">
        <v>389</v>
      </c>
      <c r="C3" s="1010"/>
      <c r="D3" s="1011"/>
      <c r="E3" s="232" t="s">
        <v>149</v>
      </c>
      <c r="F3" s="1012">
        <f>入力表!U13</f>
        <v>0</v>
      </c>
      <c r="G3" s="1013"/>
      <c r="H3" s="233" t="s">
        <v>148</v>
      </c>
      <c r="I3" s="165">
        <f>入力表!V13</f>
        <v>0</v>
      </c>
      <c r="J3" s="55"/>
    </row>
    <row r="4" spans="1:10" ht="12.75" customHeight="1" x14ac:dyDescent="0.15"/>
    <row r="5" spans="1:10" ht="12.75" customHeight="1" x14ac:dyDescent="0.15">
      <c r="C5" s="164" t="s">
        <v>261</v>
      </c>
      <c r="D5" s="187" t="s">
        <v>328</v>
      </c>
    </row>
    <row r="6" spans="1:10" ht="12.75" customHeight="1" thickBot="1" x14ac:dyDescent="0.2"/>
    <row r="7" spans="1:10" ht="48.75" thickBot="1" x14ac:dyDescent="0.2">
      <c r="B7" s="87" t="s">
        <v>417</v>
      </c>
      <c r="C7" s="88" t="s">
        <v>18</v>
      </c>
      <c r="D7" s="235" t="s">
        <v>422</v>
      </c>
      <c r="E7" s="88" t="s">
        <v>20</v>
      </c>
      <c r="F7" s="88" t="s">
        <v>19</v>
      </c>
      <c r="G7" s="235" t="s">
        <v>326</v>
      </c>
      <c r="H7" s="88" t="s">
        <v>46</v>
      </c>
      <c r="I7" s="89" t="s">
        <v>45</v>
      </c>
      <c r="J7" s="90" t="s">
        <v>185</v>
      </c>
    </row>
    <row r="8" spans="1:10" ht="21.95" customHeight="1" x14ac:dyDescent="0.15">
      <c r="A8" s="423" t="s">
        <v>150</v>
      </c>
      <c r="B8" s="60" t="s">
        <v>418</v>
      </c>
      <c r="C8" s="61" t="s">
        <v>262</v>
      </c>
      <c r="D8" s="61" t="s">
        <v>151</v>
      </c>
      <c r="E8" s="62"/>
      <c r="F8" s="62">
        <v>30</v>
      </c>
      <c r="G8" s="61" t="s">
        <v>151</v>
      </c>
      <c r="H8" s="62"/>
      <c r="I8" s="435" t="s">
        <v>390</v>
      </c>
      <c r="J8" s="63">
        <v>57.1</v>
      </c>
    </row>
    <row r="9" spans="1:10" ht="21.95" customHeight="1" x14ac:dyDescent="0.15">
      <c r="A9" s="424"/>
      <c r="B9" s="425" t="s">
        <v>419</v>
      </c>
      <c r="C9" s="426" t="s">
        <v>391</v>
      </c>
      <c r="D9" s="426" t="s">
        <v>423</v>
      </c>
      <c r="E9" s="427"/>
      <c r="F9" s="427">
        <v>25</v>
      </c>
      <c r="G9" s="426" t="s">
        <v>152</v>
      </c>
      <c r="H9" s="427" t="s">
        <v>153</v>
      </c>
      <c r="I9" s="428" t="s">
        <v>392</v>
      </c>
      <c r="J9" s="429">
        <v>49.8</v>
      </c>
    </row>
    <row r="10" spans="1:10" s="287" customFormat="1" ht="23.1" customHeight="1" thickBot="1" x14ac:dyDescent="0.2">
      <c r="A10" s="424"/>
      <c r="B10" s="430" t="s">
        <v>420</v>
      </c>
      <c r="C10" s="431" t="s">
        <v>262</v>
      </c>
      <c r="D10" s="431" t="s">
        <v>152</v>
      </c>
      <c r="E10" s="432" t="s">
        <v>393</v>
      </c>
      <c r="F10" s="432">
        <v>30</v>
      </c>
      <c r="G10" s="431" t="s">
        <v>152</v>
      </c>
      <c r="H10" s="432" t="s">
        <v>153</v>
      </c>
      <c r="I10" s="433" t="s">
        <v>394</v>
      </c>
      <c r="J10" s="434">
        <v>62.3</v>
      </c>
    </row>
    <row r="11" spans="1:10" s="287" customFormat="1" ht="23.1" customHeight="1" thickTop="1" x14ac:dyDescent="0.15">
      <c r="B11" s="291"/>
      <c r="C11" s="292"/>
      <c r="D11" s="292"/>
      <c r="E11" s="293"/>
      <c r="F11" s="293"/>
      <c r="G11" s="292"/>
      <c r="H11" s="293"/>
      <c r="I11" s="294"/>
      <c r="J11" s="295"/>
    </row>
    <row r="12" spans="1:10" s="287" customFormat="1" ht="23.1" customHeight="1" x14ac:dyDescent="0.15">
      <c r="B12" s="296"/>
      <c r="C12" s="297"/>
      <c r="D12" s="298"/>
      <c r="E12" s="299"/>
      <c r="F12" s="299"/>
      <c r="G12" s="298"/>
      <c r="H12" s="299"/>
      <c r="I12" s="300"/>
      <c r="J12" s="301"/>
    </row>
    <row r="13" spans="1:10" s="287" customFormat="1" ht="23.1" customHeight="1" x14ac:dyDescent="0.15">
      <c r="B13" s="296"/>
      <c r="C13" s="297"/>
      <c r="D13" s="297"/>
      <c r="E13" s="302"/>
      <c r="F13" s="303"/>
      <c r="G13" s="297"/>
      <c r="H13" s="302"/>
      <c r="I13" s="304"/>
      <c r="J13" s="301"/>
    </row>
    <row r="14" spans="1:10" s="287" customFormat="1" ht="23.1" customHeight="1" x14ac:dyDescent="0.15">
      <c r="B14" s="296"/>
      <c r="C14" s="297"/>
      <c r="D14" s="297"/>
      <c r="E14" s="302"/>
      <c r="F14" s="303"/>
      <c r="G14" s="297"/>
      <c r="H14" s="302"/>
      <c r="I14" s="304"/>
      <c r="J14" s="301"/>
    </row>
    <row r="15" spans="1:10" s="287" customFormat="1" ht="23.1" customHeight="1" x14ac:dyDescent="0.15">
      <c r="B15" s="296"/>
      <c r="C15" s="297"/>
      <c r="D15" s="297"/>
      <c r="E15" s="302"/>
      <c r="F15" s="303"/>
      <c r="G15" s="297"/>
      <c r="H15" s="302"/>
      <c r="I15" s="304"/>
      <c r="J15" s="301"/>
    </row>
    <row r="16" spans="1:10" s="287" customFormat="1" ht="23.1" customHeight="1" x14ac:dyDescent="0.15">
      <c r="B16" s="296"/>
      <c r="C16" s="297"/>
      <c r="D16" s="297"/>
      <c r="E16" s="302"/>
      <c r="F16" s="303"/>
      <c r="G16" s="297"/>
      <c r="H16" s="302"/>
      <c r="I16" s="304"/>
      <c r="J16" s="301"/>
    </row>
    <row r="17" spans="2:10" s="287" customFormat="1" ht="23.1" customHeight="1" x14ac:dyDescent="0.15">
      <c r="B17" s="296"/>
      <c r="C17" s="297"/>
      <c r="D17" s="297"/>
      <c r="E17" s="302"/>
      <c r="F17" s="303"/>
      <c r="G17" s="297"/>
      <c r="H17" s="302"/>
      <c r="I17" s="304"/>
      <c r="J17" s="301"/>
    </row>
    <row r="18" spans="2:10" s="287" customFormat="1" ht="23.1" customHeight="1" x14ac:dyDescent="0.15">
      <c r="B18" s="296"/>
      <c r="C18" s="297"/>
      <c r="D18" s="297"/>
      <c r="E18" s="302"/>
      <c r="F18" s="303"/>
      <c r="G18" s="297"/>
      <c r="H18" s="302"/>
      <c r="I18" s="304"/>
      <c r="J18" s="301"/>
    </row>
    <row r="19" spans="2:10" s="287" customFormat="1" ht="23.1" customHeight="1" x14ac:dyDescent="0.15">
      <c r="B19" s="296"/>
      <c r="C19" s="297"/>
      <c r="D19" s="297"/>
      <c r="E19" s="302"/>
      <c r="F19" s="303"/>
      <c r="G19" s="297"/>
      <c r="H19" s="302"/>
      <c r="I19" s="304"/>
      <c r="J19" s="301"/>
    </row>
    <row r="20" spans="2:10" s="287" customFormat="1" ht="23.1" customHeight="1" x14ac:dyDescent="0.15">
      <c r="B20" s="296"/>
      <c r="C20" s="297"/>
      <c r="D20" s="297"/>
      <c r="E20" s="302"/>
      <c r="F20" s="303"/>
      <c r="G20" s="297"/>
      <c r="H20" s="302"/>
      <c r="I20" s="304"/>
      <c r="J20" s="301"/>
    </row>
    <row r="21" spans="2:10" s="287" customFormat="1" ht="23.1" customHeight="1" x14ac:dyDescent="0.15">
      <c r="B21" s="296"/>
      <c r="C21" s="297"/>
      <c r="D21" s="297"/>
      <c r="E21" s="302"/>
      <c r="F21" s="303"/>
      <c r="G21" s="297"/>
      <c r="H21" s="302"/>
      <c r="I21" s="304"/>
      <c r="J21" s="301"/>
    </row>
    <row r="22" spans="2:10" s="287" customFormat="1" ht="23.1" customHeight="1" x14ac:dyDescent="0.15">
      <c r="B22" s="296"/>
      <c r="C22" s="297"/>
      <c r="D22" s="297"/>
      <c r="E22" s="302"/>
      <c r="F22" s="303"/>
      <c r="G22" s="297"/>
      <c r="H22" s="302"/>
      <c r="I22" s="304"/>
      <c r="J22" s="301"/>
    </row>
    <row r="23" spans="2:10" s="287" customFormat="1" ht="23.1" customHeight="1" x14ac:dyDescent="0.15">
      <c r="B23" s="296"/>
      <c r="C23" s="297"/>
      <c r="D23" s="297"/>
      <c r="E23" s="302"/>
      <c r="F23" s="303"/>
      <c r="G23" s="297"/>
      <c r="H23" s="302"/>
      <c r="I23" s="304"/>
      <c r="J23" s="301"/>
    </row>
    <row r="24" spans="2:10" s="287" customFormat="1" ht="23.1" customHeight="1" x14ac:dyDescent="0.15">
      <c r="B24" s="296"/>
      <c r="C24" s="297"/>
      <c r="D24" s="297"/>
      <c r="E24" s="302"/>
      <c r="F24" s="303"/>
      <c r="G24" s="297"/>
      <c r="H24" s="302"/>
      <c r="I24" s="304"/>
      <c r="J24" s="301"/>
    </row>
    <row r="25" spans="2:10" s="287" customFormat="1" ht="23.1" customHeight="1" x14ac:dyDescent="0.15">
      <c r="B25" s="296"/>
      <c r="C25" s="297"/>
      <c r="D25" s="297"/>
      <c r="E25" s="302"/>
      <c r="F25" s="303"/>
      <c r="G25" s="297"/>
      <c r="H25" s="302"/>
      <c r="I25" s="304"/>
      <c r="J25" s="301"/>
    </row>
    <row r="26" spans="2:10" s="287" customFormat="1" ht="23.1" customHeight="1" x14ac:dyDescent="0.15">
      <c r="B26" s="296"/>
      <c r="C26" s="297"/>
      <c r="D26" s="297"/>
      <c r="E26" s="302"/>
      <c r="F26" s="303"/>
      <c r="G26" s="297"/>
      <c r="H26" s="302"/>
      <c r="I26" s="304"/>
      <c r="J26" s="301"/>
    </row>
    <row r="27" spans="2:10" s="287" customFormat="1" ht="23.1" customHeight="1" x14ac:dyDescent="0.15">
      <c r="B27" s="296"/>
      <c r="C27" s="297"/>
      <c r="D27" s="297"/>
      <c r="E27" s="302"/>
      <c r="F27" s="303"/>
      <c r="G27" s="297"/>
      <c r="H27" s="302"/>
      <c r="I27" s="304"/>
      <c r="J27" s="301"/>
    </row>
    <row r="28" spans="2:10" s="287" customFormat="1" ht="23.1" customHeight="1" x14ac:dyDescent="0.15">
      <c r="B28" s="296"/>
      <c r="C28" s="297"/>
      <c r="D28" s="297"/>
      <c r="E28" s="302"/>
      <c r="F28" s="303"/>
      <c r="G28" s="297"/>
      <c r="H28" s="302"/>
      <c r="I28" s="304"/>
      <c r="J28" s="301"/>
    </row>
    <row r="29" spans="2:10" s="287" customFormat="1" ht="23.1" customHeight="1" x14ac:dyDescent="0.15">
      <c r="B29" s="296"/>
      <c r="C29" s="297"/>
      <c r="D29" s="297"/>
      <c r="E29" s="302"/>
      <c r="F29" s="303"/>
      <c r="G29" s="297"/>
      <c r="H29" s="302"/>
      <c r="I29" s="304"/>
      <c r="J29" s="301"/>
    </row>
    <row r="30" spans="2:10" s="287" customFormat="1" ht="23.1" customHeight="1" x14ac:dyDescent="0.15">
      <c r="B30" s="296"/>
      <c r="C30" s="297"/>
      <c r="D30" s="297"/>
      <c r="E30" s="302"/>
      <c r="F30" s="303"/>
      <c r="G30" s="297"/>
      <c r="H30" s="302"/>
      <c r="I30" s="304"/>
      <c r="J30" s="301"/>
    </row>
    <row r="31" spans="2:10" s="287" customFormat="1" ht="23.1" customHeight="1" x14ac:dyDescent="0.15">
      <c r="B31" s="296"/>
      <c r="C31" s="297"/>
      <c r="D31" s="297"/>
      <c r="E31" s="302"/>
      <c r="F31" s="303"/>
      <c r="G31" s="297"/>
      <c r="H31" s="302"/>
      <c r="I31" s="304"/>
      <c r="J31" s="301"/>
    </row>
    <row r="32" spans="2:10" s="287" customFormat="1" ht="23.1" customHeight="1" x14ac:dyDescent="0.15">
      <c r="B32" s="296"/>
      <c r="C32" s="297"/>
      <c r="D32" s="297"/>
      <c r="E32" s="302"/>
      <c r="F32" s="303"/>
      <c r="G32" s="297"/>
      <c r="H32" s="302"/>
      <c r="I32" s="304"/>
      <c r="J32" s="301"/>
    </row>
    <row r="33" spans="1:10" s="287" customFormat="1" ht="23.1" customHeight="1" thickBot="1" x14ac:dyDescent="0.2">
      <c r="B33" s="305"/>
      <c r="C33" s="306"/>
      <c r="D33" s="306"/>
      <c r="E33" s="307"/>
      <c r="F33" s="308"/>
      <c r="G33" s="306"/>
      <c r="H33" s="307"/>
      <c r="I33" s="309"/>
      <c r="J33" s="310"/>
    </row>
    <row r="34" spans="1:10" ht="24" customHeight="1" thickTop="1" thickBot="1" x14ac:dyDescent="0.2">
      <c r="B34" s="1014" t="s">
        <v>76</v>
      </c>
      <c r="C34" s="1015"/>
      <c r="D34" s="1015"/>
      <c r="E34" s="1015"/>
      <c r="F34" s="1015"/>
      <c r="G34" s="1015"/>
      <c r="H34" s="1015"/>
      <c r="I34" s="1016"/>
      <c r="J34" s="311" t="e">
        <f>AVERAGE(J11:J33)</f>
        <v>#DIV/0!</v>
      </c>
    </row>
    <row r="35" spans="1:10" ht="15.95" customHeight="1" x14ac:dyDescent="0.15">
      <c r="A35" s="188" t="s">
        <v>276</v>
      </c>
      <c r="B35" s="1007" t="s">
        <v>369</v>
      </c>
      <c r="C35" s="1007"/>
      <c r="D35" s="1007"/>
      <c r="E35" s="1007"/>
      <c r="F35" s="1007"/>
      <c r="G35" s="1007"/>
      <c r="H35" s="1007"/>
      <c r="I35" s="1007"/>
      <c r="J35" s="1007"/>
    </row>
    <row r="36" spans="1:10" x14ac:dyDescent="0.15">
      <c r="A36" s="9"/>
      <c r="B36" s="1008"/>
      <c r="C36" s="1008"/>
      <c r="D36" s="1008"/>
      <c r="E36" s="1008"/>
      <c r="F36" s="1008"/>
      <c r="G36" s="1008"/>
      <c r="H36" s="1008"/>
      <c r="I36" s="1008"/>
      <c r="J36" s="1008"/>
    </row>
  </sheetData>
  <sheetProtection sheet="1" objects="1" scenarios="1" formatCells="0" formatColumns="0" formatRows="0" insertRows="0" deleteRows="0"/>
  <mergeCells count="5">
    <mergeCell ref="B35:J35"/>
    <mergeCell ref="B36:J36"/>
    <mergeCell ref="B3:D3"/>
    <mergeCell ref="F3:G3"/>
    <mergeCell ref="B34:I34"/>
  </mergeCells>
  <phoneticPr fontId="2"/>
  <printOptions horizontalCentered="1"/>
  <pageMargins left="0.78740157480314965"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showZeros="0" view="pageBreakPreview" zoomScale="90" zoomScaleNormal="100" zoomScaleSheetLayoutView="90" workbookViewId="0"/>
  </sheetViews>
  <sheetFormatPr defaultRowHeight="13.5" x14ac:dyDescent="0.15"/>
  <cols>
    <col min="1" max="1" width="3.625" customWidth="1"/>
    <col min="2" max="2" width="19.625" style="1" customWidth="1"/>
    <col min="3" max="3" width="12" customWidth="1"/>
    <col min="4" max="6" width="11" customWidth="1"/>
    <col min="7" max="9" width="9.5" customWidth="1"/>
  </cols>
  <sheetData>
    <row r="1" spans="1:9" ht="24" customHeight="1" x14ac:dyDescent="0.15">
      <c r="A1" s="2" t="s">
        <v>248</v>
      </c>
    </row>
    <row r="2" spans="1:9" ht="14.25" thickBot="1" x14ac:dyDescent="0.2"/>
    <row r="3" spans="1:9" ht="30" customHeight="1" x14ac:dyDescent="0.15">
      <c r="B3" s="17" t="s">
        <v>74</v>
      </c>
      <c r="C3" s="942">
        <f>入力表!B7</f>
        <v>0</v>
      </c>
      <c r="D3" s="943"/>
      <c r="E3" s="943"/>
      <c r="F3" s="943"/>
      <c r="G3" s="943"/>
      <c r="H3" s="943"/>
      <c r="I3" s="944"/>
    </row>
    <row r="4" spans="1:9" ht="30" customHeight="1" thickBot="1" x14ac:dyDescent="0.2">
      <c r="B4" s="16" t="s">
        <v>16</v>
      </c>
      <c r="C4" s="945">
        <f>入力表!C7</f>
        <v>0</v>
      </c>
      <c r="D4" s="946"/>
      <c r="E4" s="946"/>
      <c r="F4" s="946"/>
      <c r="G4" s="946"/>
      <c r="H4" s="946"/>
      <c r="I4" s="947"/>
    </row>
    <row r="5" spans="1:9" ht="30" customHeight="1" x14ac:dyDescent="0.15">
      <c r="B5" s="17" t="s">
        <v>102</v>
      </c>
      <c r="C5" s="942">
        <f>入力表!G7</f>
        <v>0</v>
      </c>
      <c r="D5" s="943"/>
      <c r="E5" s="943"/>
      <c r="F5" s="943"/>
      <c r="G5" s="943"/>
      <c r="H5" s="943"/>
      <c r="I5" s="944"/>
    </row>
    <row r="6" spans="1:9" ht="20.25" customHeight="1" x14ac:dyDescent="0.15">
      <c r="B6" s="15" t="s">
        <v>37</v>
      </c>
      <c r="C6" s="948">
        <f>入力表!H7</f>
        <v>0</v>
      </c>
      <c r="D6" s="949"/>
      <c r="E6" s="949"/>
      <c r="F6" s="949"/>
      <c r="G6" s="949"/>
      <c r="H6" s="949"/>
      <c r="I6" s="950"/>
    </row>
    <row r="7" spans="1:9" ht="24.75" customHeight="1" x14ac:dyDescent="0.15">
      <c r="B7" s="18" t="s">
        <v>38</v>
      </c>
      <c r="C7" s="952">
        <f>入力表!I7</f>
        <v>0</v>
      </c>
      <c r="D7" s="1035"/>
      <c r="E7" s="1035"/>
      <c r="F7" s="1035"/>
      <c r="G7" s="1035"/>
      <c r="H7" s="1035"/>
      <c r="I7" s="953"/>
    </row>
    <row r="8" spans="1:9" ht="24.75" customHeight="1" x14ac:dyDescent="0.15">
      <c r="B8" s="79" t="s">
        <v>36</v>
      </c>
      <c r="C8" s="957">
        <f>入力表!J7</f>
        <v>0</v>
      </c>
      <c r="D8" s="958"/>
      <c r="E8" s="958"/>
      <c r="F8" s="958"/>
      <c r="G8" s="958"/>
      <c r="H8" s="958"/>
      <c r="I8" s="959"/>
    </row>
    <row r="9" spans="1:9" ht="30" customHeight="1" x14ac:dyDescent="0.15">
      <c r="B9" s="16" t="s">
        <v>240</v>
      </c>
      <c r="C9" s="1039">
        <f>入力表!B21</f>
        <v>0</v>
      </c>
      <c r="D9" s="1040"/>
      <c r="E9" s="1040"/>
      <c r="F9" s="1040"/>
      <c r="G9" s="1040"/>
      <c r="H9" s="1040"/>
      <c r="I9" s="1041"/>
    </row>
    <row r="10" spans="1:9" ht="30" customHeight="1" x14ac:dyDescent="0.15">
      <c r="B10" s="16" t="s">
        <v>96</v>
      </c>
      <c r="C10" s="582" t="s">
        <v>97</v>
      </c>
      <c r="D10" s="156">
        <f>入力表!C21</f>
        <v>0</v>
      </c>
      <c r="E10" s="152" t="s">
        <v>245</v>
      </c>
      <c r="F10" s="583" t="s">
        <v>206</v>
      </c>
      <c r="G10" s="1036">
        <f>入力表!D21</f>
        <v>0</v>
      </c>
      <c r="H10" s="1037"/>
      <c r="I10" s="153" t="s">
        <v>122</v>
      </c>
    </row>
    <row r="11" spans="1:9" ht="30" customHeight="1" x14ac:dyDescent="0.15">
      <c r="B11" s="122" t="s">
        <v>124</v>
      </c>
      <c r="C11" s="1023">
        <f>入力表!E21</f>
        <v>0</v>
      </c>
      <c r="D11" s="1024"/>
      <c r="E11" s="77" t="s">
        <v>241</v>
      </c>
      <c r="F11" s="1036" t="s">
        <v>242</v>
      </c>
      <c r="G11" s="1038"/>
      <c r="H11" s="1036">
        <f>+入力表!F21</f>
        <v>0</v>
      </c>
      <c r="I11" s="1071"/>
    </row>
    <row r="12" spans="1:9" ht="30" customHeight="1" x14ac:dyDescent="0.15">
      <c r="B12" s="1017" t="s">
        <v>125</v>
      </c>
      <c r="C12" s="580" t="s">
        <v>87</v>
      </c>
      <c r="D12" s="1034">
        <f>入力表!G21</f>
        <v>0</v>
      </c>
      <c r="E12" s="911"/>
      <c r="F12" s="586" t="s">
        <v>126</v>
      </c>
      <c r="G12" s="1034">
        <f>入力表!H21</f>
        <v>0</v>
      </c>
      <c r="H12" s="1018"/>
      <c r="I12" s="154" t="s">
        <v>188</v>
      </c>
    </row>
    <row r="13" spans="1:9" ht="30" customHeight="1" x14ac:dyDescent="0.15">
      <c r="B13" s="1017"/>
      <c r="C13" s="585" t="s">
        <v>127</v>
      </c>
      <c r="D13" s="157" t="str">
        <f>入力表!I21</f>
        <v/>
      </c>
      <c r="E13" s="1042" t="s">
        <v>188</v>
      </c>
      <c r="F13" s="1042"/>
      <c r="G13" s="1042"/>
      <c r="H13" s="1042"/>
      <c r="I13" s="1043"/>
    </row>
    <row r="14" spans="1:9" ht="30" customHeight="1" x14ac:dyDescent="0.15">
      <c r="B14" s="1017"/>
      <c r="C14" s="581" t="s">
        <v>128</v>
      </c>
      <c r="D14" s="1021">
        <f>入力表!J21</f>
        <v>0</v>
      </c>
      <c r="E14" s="1022"/>
      <c r="F14" s="587" t="s">
        <v>263</v>
      </c>
      <c r="G14" s="499">
        <f>入力表!K21</f>
        <v>0</v>
      </c>
      <c r="H14" s="500">
        <f>入力表!K22</f>
        <v>0</v>
      </c>
      <c r="I14" s="501">
        <f>入力表!K23</f>
        <v>0</v>
      </c>
    </row>
    <row r="15" spans="1:9" ht="30" customHeight="1" x14ac:dyDescent="0.15">
      <c r="B15" s="1017"/>
      <c r="C15" s="584" t="s">
        <v>129</v>
      </c>
      <c r="D15" s="1025">
        <f>入力表!L21</f>
        <v>0</v>
      </c>
      <c r="E15" s="895"/>
      <c r="F15" s="588" t="s">
        <v>264</v>
      </c>
      <c r="G15" s="497">
        <f>入力表!M21</f>
        <v>0</v>
      </c>
      <c r="H15" s="455" t="s">
        <v>458</v>
      </c>
      <c r="I15" s="498">
        <f>入力表!M23</f>
        <v>0</v>
      </c>
    </row>
    <row r="16" spans="1:9" ht="30" customHeight="1" x14ac:dyDescent="0.15">
      <c r="B16" s="1017" t="s">
        <v>243</v>
      </c>
      <c r="C16" s="580" t="s">
        <v>87</v>
      </c>
      <c r="D16" s="1018">
        <f>+入力表!N21</f>
        <v>0</v>
      </c>
      <c r="E16" s="1018"/>
      <c r="F16" s="589" t="s">
        <v>126</v>
      </c>
      <c r="G16" s="1034">
        <f>+入力表!O21</f>
        <v>0</v>
      </c>
      <c r="H16" s="1018"/>
      <c r="I16" s="154" t="s">
        <v>188</v>
      </c>
    </row>
    <row r="17" spans="2:9" ht="30" customHeight="1" x14ac:dyDescent="0.15">
      <c r="B17" s="1017"/>
      <c r="C17" s="585" t="s">
        <v>127</v>
      </c>
      <c r="D17" s="157" t="str">
        <f>入力表!P21</f>
        <v/>
      </c>
      <c r="E17" s="1042" t="s">
        <v>188</v>
      </c>
      <c r="F17" s="1042"/>
      <c r="G17" s="1042"/>
      <c r="H17" s="1042"/>
      <c r="I17" s="1043"/>
    </row>
    <row r="18" spans="2:9" ht="30" customHeight="1" x14ac:dyDescent="0.15">
      <c r="B18" s="1017"/>
      <c r="C18" s="581" t="s">
        <v>128</v>
      </c>
      <c r="D18" s="1019">
        <f>+入力表!Q21</f>
        <v>0</v>
      </c>
      <c r="E18" s="1019"/>
      <c r="F18" s="587" t="s">
        <v>263</v>
      </c>
      <c r="G18" s="499">
        <f>+入力表!R21</f>
        <v>0</v>
      </c>
      <c r="H18" s="500">
        <f>+入力表!R22</f>
        <v>0</v>
      </c>
      <c r="I18" s="501">
        <f>+入力表!R23</f>
        <v>0</v>
      </c>
    </row>
    <row r="19" spans="2:9" ht="30" customHeight="1" x14ac:dyDescent="0.15">
      <c r="B19" s="1017"/>
      <c r="C19" s="584" t="s">
        <v>129</v>
      </c>
      <c r="D19" s="1020">
        <f>+入力表!S21</f>
        <v>0</v>
      </c>
      <c r="E19" s="1020"/>
      <c r="F19" s="588" t="s">
        <v>264</v>
      </c>
      <c r="G19" s="497">
        <f>+入力表!T21</f>
        <v>0</v>
      </c>
      <c r="H19" s="455" t="s">
        <v>458</v>
      </c>
      <c r="I19" s="498">
        <f>+入力表!T23</f>
        <v>0</v>
      </c>
    </row>
    <row r="20" spans="2:9" ht="30" customHeight="1" x14ac:dyDescent="0.15">
      <c r="B20" s="1065" t="s">
        <v>244</v>
      </c>
      <c r="C20" s="168" t="s">
        <v>120</v>
      </c>
      <c r="D20" s="1052">
        <f>+入力表!B30</f>
        <v>0</v>
      </c>
      <c r="E20" s="1052"/>
      <c r="F20" s="50" t="s">
        <v>190</v>
      </c>
      <c r="G20" s="1084"/>
      <c r="H20" s="1084"/>
      <c r="I20" s="1085"/>
    </row>
    <row r="21" spans="2:9" ht="30" customHeight="1" x14ac:dyDescent="0.15">
      <c r="B21" s="1017"/>
      <c r="C21" s="166" t="s">
        <v>130</v>
      </c>
      <c r="D21" s="1053">
        <f>入力表!C30</f>
        <v>0</v>
      </c>
      <c r="E21" s="1054"/>
      <c r="F21" s="169" t="s">
        <v>88</v>
      </c>
      <c r="G21" s="1092">
        <f>入力表!D30</f>
        <v>0</v>
      </c>
      <c r="H21" s="1092"/>
      <c r="I21" s="1093"/>
    </row>
    <row r="22" spans="2:9" ht="30" customHeight="1" x14ac:dyDescent="0.15">
      <c r="B22" s="1017"/>
      <c r="C22" s="167" t="s">
        <v>131</v>
      </c>
      <c r="D22" s="1094">
        <f>入力表!E30</f>
        <v>0</v>
      </c>
      <c r="E22" s="1095"/>
      <c r="F22" s="170" t="s">
        <v>41</v>
      </c>
      <c r="G22" s="1096">
        <f>入力表!F30</f>
        <v>0</v>
      </c>
      <c r="H22" s="1096"/>
      <c r="I22" s="1097"/>
    </row>
    <row r="23" spans="2:9" ht="30" customHeight="1" x14ac:dyDescent="0.15">
      <c r="B23" s="107" t="s">
        <v>268</v>
      </c>
      <c r="C23" s="110"/>
      <c r="D23" s="78">
        <f>入力表!G30</f>
        <v>0</v>
      </c>
      <c r="E23" s="1028" t="s">
        <v>190</v>
      </c>
      <c r="F23" s="1028"/>
      <c r="G23" s="1028"/>
      <c r="H23" s="1028"/>
      <c r="I23" s="1029"/>
    </row>
    <row r="24" spans="2:9" ht="30" customHeight="1" x14ac:dyDescent="0.15">
      <c r="B24" s="108" t="s">
        <v>98</v>
      </c>
      <c r="C24" s="111"/>
      <c r="D24" s="49">
        <f>入力表!H30</f>
        <v>0</v>
      </c>
      <c r="E24" s="1030" t="s">
        <v>190</v>
      </c>
      <c r="F24" s="1030"/>
      <c r="G24" s="1030"/>
      <c r="H24" s="1030"/>
      <c r="I24" s="1031"/>
    </row>
    <row r="25" spans="2:9" ht="30" customHeight="1" x14ac:dyDescent="0.15">
      <c r="B25" s="109" t="s">
        <v>99</v>
      </c>
      <c r="C25" s="112"/>
      <c r="D25" s="82">
        <f>入力表!I30</f>
        <v>0</v>
      </c>
      <c r="E25" s="1032" t="s">
        <v>190</v>
      </c>
      <c r="F25" s="1032"/>
      <c r="G25" s="1032"/>
      <c r="H25" s="1032"/>
      <c r="I25" s="1033"/>
    </row>
    <row r="26" spans="2:9" ht="30" customHeight="1" x14ac:dyDescent="0.15">
      <c r="B26" s="81" t="s">
        <v>33</v>
      </c>
      <c r="C26" s="590" t="s">
        <v>133</v>
      </c>
      <c r="D26" s="181" t="str">
        <f>IF(入力表!J30="○","○","－")</f>
        <v>－</v>
      </c>
      <c r="E26" s="593" t="s">
        <v>108</v>
      </c>
      <c r="F26" s="181" t="str">
        <f>IF(入力表!K30="○","○","－")</f>
        <v>－</v>
      </c>
      <c r="G26" s="595" t="s">
        <v>191</v>
      </c>
      <c r="H26" s="1098" t="str">
        <f>IF(入力表!L30="○","○","－")</f>
        <v>－</v>
      </c>
      <c r="I26" s="1099"/>
    </row>
    <row r="27" spans="2:9" ht="30" customHeight="1" x14ac:dyDescent="0.15">
      <c r="B27" s="81" t="s">
        <v>106</v>
      </c>
      <c r="C27" s="591" t="s">
        <v>196</v>
      </c>
      <c r="D27" s="181" t="str">
        <f>IF(入力表!M30="○","○","－")</f>
        <v>－</v>
      </c>
      <c r="E27" s="593" t="s">
        <v>108</v>
      </c>
      <c r="F27" s="181" t="str">
        <f>IF(入力表!N30="○","○","－")</f>
        <v>－</v>
      </c>
      <c r="G27" s="595" t="s">
        <v>191</v>
      </c>
      <c r="H27" s="1098" t="str">
        <f>IF(入力表!O30="○","○","－")</f>
        <v>－</v>
      </c>
      <c r="I27" s="1099"/>
    </row>
    <row r="28" spans="2:9" ht="30" customHeight="1" thickBot="1" x14ac:dyDescent="0.2">
      <c r="B28" s="83" t="s">
        <v>246</v>
      </c>
      <c r="C28" s="592" t="s">
        <v>109</v>
      </c>
      <c r="D28" s="182">
        <f>入力表!P30</f>
        <v>0</v>
      </c>
      <c r="E28" s="594" t="s">
        <v>110</v>
      </c>
      <c r="F28" s="182">
        <f>入力表!Q30</f>
        <v>0</v>
      </c>
      <c r="G28" s="596" t="s">
        <v>132</v>
      </c>
      <c r="H28" s="1026">
        <f>入力表!R30</f>
        <v>0</v>
      </c>
      <c r="I28" s="1027"/>
    </row>
    <row r="29" spans="2:9" ht="36" customHeight="1" x14ac:dyDescent="0.15">
      <c r="B29" s="56" t="s">
        <v>121</v>
      </c>
      <c r="C29" s="1066">
        <f>入力表!K7</f>
        <v>0</v>
      </c>
      <c r="D29" s="1067"/>
      <c r="E29" s="1067"/>
      <c r="F29" s="1067"/>
      <c r="G29" s="1067"/>
      <c r="H29" s="1067"/>
      <c r="I29" s="1068"/>
    </row>
    <row r="30" spans="2:9" ht="21" customHeight="1" x14ac:dyDescent="0.15">
      <c r="B30" s="47" t="s">
        <v>138</v>
      </c>
      <c r="C30" s="1081">
        <f>入力表!L7</f>
        <v>0</v>
      </c>
      <c r="D30" s="1082"/>
      <c r="E30" s="1082"/>
      <c r="F30" s="1082"/>
      <c r="G30" s="1082"/>
      <c r="H30" s="1082"/>
      <c r="I30" s="1083"/>
    </row>
    <row r="31" spans="2:9" ht="33" customHeight="1" x14ac:dyDescent="0.15">
      <c r="B31" s="48" t="s">
        <v>38</v>
      </c>
      <c r="C31" s="1086">
        <f>入力表!M7</f>
        <v>0</v>
      </c>
      <c r="D31" s="1087"/>
      <c r="E31" s="1087"/>
      <c r="F31" s="1087"/>
      <c r="G31" s="1087"/>
      <c r="H31" s="1087"/>
      <c r="I31" s="1088"/>
    </row>
    <row r="32" spans="2:9" ht="27" customHeight="1" x14ac:dyDescent="0.15">
      <c r="B32" s="80" t="s">
        <v>36</v>
      </c>
      <c r="C32" s="1089">
        <f>入力表!N7</f>
        <v>0</v>
      </c>
      <c r="D32" s="1090"/>
      <c r="E32" s="1090"/>
      <c r="F32" s="1090"/>
      <c r="G32" s="1090"/>
      <c r="H32" s="1090"/>
      <c r="I32" s="1091"/>
    </row>
    <row r="33" spans="2:9" ht="32.25" customHeight="1" x14ac:dyDescent="0.15">
      <c r="B33" s="84" t="s">
        <v>265</v>
      </c>
      <c r="C33" s="1072">
        <f>入力表!B36</f>
        <v>0</v>
      </c>
      <c r="D33" s="1073"/>
      <c r="E33" s="1073"/>
      <c r="F33" s="1073"/>
      <c r="G33" s="1073"/>
      <c r="H33" s="1073"/>
      <c r="I33" s="1074"/>
    </row>
    <row r="34" spans="2:9" ht="32.25" customHeight="1" x14ac:dyDescent="0.15">
      <c r="B34" s="84" t="s">
        <v>96</v>
      </c>
      <c r="C34" s="579" t="s">
        <v>97</v>
      </c>
      <c r="D34" s="173">
        <f>入力表!C36</f>
        <v>0</v>
      </c>
      <c r="E34" s="171" t="s">
        <v>189</v>
      </c>
      <c r="F34" s="600" t="s">
        <v>123</v>
      </c>
      <c r="G34" s="116">
        <f>入力表!D36</f>
        <v>0</v>
      </c>
      <c r="H34" s="116"/>
      <c r="I34" s="172" t="s">
        <v>122</v>
      </c>
    </row>
    <row r="35" spans="2:9" ht="30" customHeight="1" x14ac:dyDescent="0.15">
      <c r="B35" s="1049" t="s">
        <v>134</v>
      </c>
      <c r="C35" s="597" t="s">
        <v>87</v>
      </c>
      <c r="D35" s="1055">
        <f>+入力表!E36</f>
        <v>0</v>
      </c>
      <c r="E35" s="1056"/>
      <c r="F35" s="601" t="s">
        <v>126</v>
      </c>
      <c r="G35" s="51">
        <f>+入力表!F36</f>
        <v>0</v>
      </c>
      <c r="H35" s="51"/>
      <c r="I35" s="98" t="s">
        <v>188</v>
      </c>
    </row>
    <row r="36" spans="2:9" ht="30" customHeight="1" x14ac:dyDescent="0.15">
      <c r="B36" s="1049"/>
      <c r="C36" s="175" t="s">
        <v>127</v>
      </c>
      <c r="D36" s="52" t="str">
        <f>入力表!G36</f>
        <v/>
      </c>
      <c r="E36" s="1069" t="s">
        <v>188</v>
      </c>
      <c r="F36" s="1069"/>
      <c r="G36" s="1069"/>
      <c r="H36" s="1069"/>
      <c r="I36" s="1070"/>
    </row>
    <row r="37" spans="2:9" ht="30" customHeight="1" x14ac:dyDescent="0.15">
      <c r="B37" s="1049"/>
      <c r="C37" s="598" t="s">
        <v>128</v>
      </c>
      <c r="D37" s="1061">
        <f>+入力表!H36</f>
        <v>0</v>
      </c>
      <c r="E37" s="1062"/>
      <c r="F37" s="602" t="s">
        <v>208</v>
      </c>
      <c r="G37" s="503">
        <f>+入力表!I36</f>
        <v>0</v>
      </c>
      <c r="H37" s="502">
        <f>+入力表!I37</f>
        <v>0</v>
      </c>
      <c r="I37" s="505">
        <f>+入力表!I38</f>
        <v>0</v>
      </c>
    </row>
    <row r="38" spans="2:9" ht="30" customHeight="1" x14ac:dyDescent="0.15">
      <c r="B38" s="1049"/>
      <c r="C38" s="599" t="s">
        <v>129</v>
      </c>
      <c r="D38" s="1063">
        <f>+入力表!J36</f>
        <v>0</v>
      </c>
      <c r="E38" s="1064"/>
      <c r="F38" s="603" t="s">
        <v>266</v>
      </c>
      <c r="G38" s="504">
        <f>+入力表!K36</f>
        <v>0</v>
      </c>
      <c r="H38" s="457" t="s">
        <v>458</v>
      </c>
      <c r="I38" s="506">
        <f>+入力表!K38</f>
        <v>0</v>
      </c>
    </row>
    <row r="39" spans="2:9" ht="30" customHeight="1" x14ac:dyDescent="0.15">
      <c r="B39" s="1049" t="s">
        <v>256</v>
      </c>
      <c r="C39" s="597" t="s">
        <v>87</v>
      </c>
      <c r="D39" s="1055">
        <f>+入力表!L36</f>
        <v>0</v>
      </c>
      <c r="E39" s="1056"/>
      <c r="F39" s="601" t="s">
        <v>126</v>
      </c>
      <c r="G39" s="51">
        <f>+入力表!M36</f>
        <v>0</v>
      </c>
      <c r="H39" s="51"/>
      <c r="I39" s="98" t="s">
        <v>188</v>
      </c>
    </row>
    <row r="40" spans="2:9" ht="30" customHeight="1" x14ac:dyDescent="0.15">
      <c r="B40" s="1049"/>
      <c r="C40" s="175" t="s">
        <v>127</v>
      </c>
      <c r="D40" s="176" t="str">
        <f>入力表!N36</f>
        <v/>
      </c>
      <c r="E40" s="174" t="s">
        <v>188</v>
      </c>
      <c r="F40" s="578"/>
      <c r="G40" s="53"/>
      <c r="H40" s="53"/>
      <c r="I40" s="54"/>
    </row>
    <row r="41" spans="2:9" ht="30" customHeight="1" x14ac:dyDescent="0.15">
      <c r="B41" s="1049"/>
      <c r="C41" s="598" t="s">
        <v>128</v>
      </c>
      <c r="D41" s="1057">
        <f>+入力表!O36</f>
        <v>0</v>
      </c>
      <c r="E41" s="1058"/>
      <c r="F41" s="602" t="s">
        <v>208</v>
      </c>
      <c r="G41" s="503">
        <f>+入力表!P36</f>
        <v>0</v>
      </c>
      <c r="H41" s="502">
        <f>+入力表!P37</f>
        <v>0</v>
      </c>
      <c r="I41" s="505">
        <f>+入力表!P38</f>
        <v>0</v>
      </c>
    </row>
    <row r="42" spans="2:9" ht="30" customHeight="1" x14ac:dyDescent="0.15">
      <c r="B42" s="1049"/>
      <c r="C42" s="599" t="s">
        <v>129</v>
      </c>
      <c r="D42" s="1059">
        <f>+入力表!Q36</f>
        <v>0</v>
      </c>
      <c r="E42" s="1060"/>
      <c r="F42" s="603" t="s">
        <v>266</v>
      </c>
      <c r="G42" s="504">
        <f>+入力表!R36</f>
        <v>0</v>
      </c>
      <c r="H42" s="457" t="s">
        <v>458</v>
      </c>
      <c r="I42" s="506">
        <f>+入力表!R38</f>
        <v>0</v>
      </c>
    </row>
    <row r="43" spans="2:9" ht="30" customHeight="1" x14ac:dyDescent="0.15">
      <c r="B43" s="1048" t="s">
        <v>267</v>
      </c>
      <c r="C43" s="604" t="s">
        <v>120</v>
      </c>
      <c r="D43" s="1050">
        <f>+入力表!B45</f>
        <v>0</v>
      </c>
      <c r="E43" s="1051"/>
      <c r="F43" s="51" t="s">
        <v>190</v>
      </c>
      <c r="G43" s="1075"/>
      <c r="H43" s="1075"/>
      <c r="I43" s="1076"/>
    </row>
    <row r="44" spans="2:9" ht="30" customHeight="1" x14ac:dyDescent="0.15">
      <c r="B44" s="1049"/>
      <c r="C44" s="605" t="s">
        <v>130</v>
      </c>
      <c r="D44" s="1077">
        <f>+入力表!C45</f>
        <v>0</v>
      </c>
      <c r="E44" s="1078"/>
      <c r="F44" s="607" t="s">
        <v>88</v>
      </c>
      <c r="G44" s="1077">
        <f>+入力表!D45</f>
        <v>0</v>
      </c>
      <c r="H44" s="1079"/>
      <c r="I44" s="1080"/>
    </row>
    <row r="45" spans="2:9" ht="30" customHeight="1" x14ac:dyDescent="0.15">
      <c r="B45" s="1049"/>
      <c r="C45" s="606" t="s">
        <v>131</v>
      </c>
      <c r="D45" s="1044">
        <f>+入力表!E45</f>
        <v>0</v>
      </c>
      <c r="E45" s="1045"/>
      <c r="F45" s="608" t="s">
        <v>41</v>
      </c>
      <c r="G45" s="1044">
        <f>+入力表!F45</f>
        <v>0</v>
      </c>
      <c r="H45" s="1046"/>
      <c r="I45" s="1047"/>
    </row>
    <row r="46" spans="2:9" ht="30" customHeight="1" x14ac:dyDescent="0.15">
      <c r="B46" s="101" t="s">
        <v>135</v>
      </c>
      <c r="C46" s="102"/>
      <c r="D46" s="117">
        <f>+入力表!G45</f>
        <v>0</v>
      </c>
      <c r="E46" s="177" t="s">
        <v>190</v>
      </c>
      <c r="F46" s="95"/>
      <c r="G46" s="95"/>
      <c r="H46" s="95"/>
      <c r="I46" s="74"/>
    </row>
    <row r="47" spans="2:9" ht="30" customHeight="1" x14ac:dyDescent="0.15">
      <c r="B47" s="103" t="s">
        <v>136</v>
      </c>
      <c r="C47" s="104"/>
      <c r="D47" s="118">
        <f>+入力表!H45</f>
        <v>0</v>
      </c>
      <c r="E47" s="174" t="s">
        <v>190</v>
      </c>
      <c r="F47" s="52"/>
      <c r="G47" s="52"/>
      <c r="H47" s="52"/>
      <c r="I47" s="75"/>
    </row>
    <row r="48" spans="2:9" ht="30" customHeight="1" x14ac:dyDescent="0.15">
      <c r="B48" s="105" t="s">
        <v>137</v>
      </c>
      <c r="C48" s="106"/>
      <c r="D48" s="119">
        <f>+入力表!I45</f>
        <v>0</v>
      </c>
      <c r="E48" s="178" t="s">
        <v>190</v>
      </c>
      <c r="F48" s="96"/>
      <c r="G48" s="96"/>
      <c r="H48" s="96"/>
      <c r="I48" s="97"/>
    </row>
    <row r="49" spans="2:9" ht="36" customHeight="1" x14ac:dyDescent="0.15">
      <c r="B49" s="85" t="s">
        <v>111</v>
      </c>
      <c r="C49" s="609" t="s">
        <v>197</v>
      </c>
      <c r="D49" s="179" t="str">
        <f>IF(入力表!J45="○","○","－")</f>
        <v>－</v>
      </c>
      <c r="E49" s="611" t="s">
        <v>198</v>
      </c>
      <c r="F49" s="179" t="str">
        <f>IF(入力表!K45="○","○","－")</f>
        <v>－</v>
      </c>
      <c r="G49" s="613" t="s">
        <v>199</v>
      </c>
      <c r="H49" s="99"/>
      <c r="I49" s="120" t="str">
        <f>IF(入力表!L45="○","○","－")</f>
        <v>－</v>
      </c>
    </row>
    <row r="50" spans="2:9" ht="36" customHeight="1" x14ac:dyDescent="0.15">
      <c r="B50" s="85" t="s">
        <v>112</v>
      </c>
      <c r="C50" s="609" t="s">
        <v>195</v>
      </c>
      <c r="D50" s="179" t="str">
        <f>IF(入力表!M45="○","○","－")</f>
        <v>－</v>
      </c>
      <c r="E50" s="611" t="s">
        <v>198</v>
      </c>
      <c r="F50" s="179" t="str">
        <f>IF(入力表!N45="○","○","－")</f>
        <v>－</v>
      </c>
      <c r="G50" s="613" t="s">
        <v>199</v>
      </c>
      <c r="H50" s="99"/>
      <c r="I50" s="120" t="str">
        <f>IF(入力表!O45="○","○","－")</f>
        <v>－</v>
      </c>
    </row>
    <row r="51" spans="2:9" ht="36" customHeight="1" thickBot="1" x14ac:dyDescent="0.2">
      <c r="B51" s="86" t="s">
        <v>139</v>
      </c>
      <c r="C51" s="610" t="s">
        <v>200</v>
      </c>
      <c r="D51" s="180">
        <f>+入力表!P45</f>
        <v>0</v>
      </c>
      <c r="E51" s="612" t="s">
        <v>201</v>
      </c>
      <c r="F51" s="180">
        <f>+入力表!Q45</f>
        <v>0</v>
      </c>
      <c r="G51" s="614" t="s">
        <v>202</v>
      </c>
      <c r="H51" s="100"/>
      <c r="I51" s="121">
        <f>+入力表!R45</f>
        <v>0</v>
      </c>
    </row>
    <row r="52" spans="2:9" ht="30" customHeight="1" x14ac:dyDescent="0.15">
      <c r="B52" s="8"/>
    </row>
    <row r="53" spans="2:9" ht="30" customHeight="1" x14ac:dyDescent="0.15">
      <c r="B53" s="8"/>
    </row>
    <row r="54" spans="2:9" ht="30" customHeight="1" x14ac:dyDescent="0.15">
      <c r="B54" s="8"/>
    </row>
    <row r="55" spans="2:9" ht="30" customHeight="1" x14ac:dyDescent="0.15">
      <c r="B55" s="8"/>
    </row>
    <row r="56" spans="2:9" ht="30" customHeight="1" x14ac:dyDescent="0.15">
      <c r="B56" s="8"/>
    </row>
    <row r="57" spans="2:9" ht="30" customHeight="1" x14ac:dyDescent="0.15">
      <c r="B57" s="8"/>
    </row>
    <row r="58" spans="2:9" ht="30" customHeight="1" x14ac:dyDescent="0.15">
      <c r="B58" s="8"/>
    </row>
    <row r="59" spans="2:9" ht="30" customHeight="1" x14ac:dyDescent="0.15">
      <c r="B59" s="8"/>
    </row>
    <row r="60" spans="2:9" ht="30" customHeight="1" x14ac:dyDescent="0.15">
      <c r="B60" s="8"/>
    </row>
    <row r="61" spans="2:9" ht="30" customHeight="1" x14ac:dyDescent="0.15">
      <c r="B61" s="8"/>
    </row>
    <row r="62" spans="2:9" ht="30" customHeight="1" x14ac:dyDescent="0.15">
      <c r="B62" s="8"/>
    </row>
    <row r="63" spans="2:9" ht="30" customHeight="1" x14ac:dyDescent="0.15">
      <c r="B63" s="8"/>
    </row>
    <row r="64" spans="2:9" ht="30" customHeight="1" x14ac:dyDescent="0.15">
      <c r="B64" s="8"/>
    </row>
    <row r="65" spans="2:2" x14ac:dyDescent="0.15">
      <c r="B65" s="8"/>
    </row>
    <row r="66" spans="2:2" x14ac:dyDescent="0.15">
      <c r="B66" s="8"/>
    </row>
    <row r="67" spans="2:2" x14ac:dyDescent="0.15">
      <c r="B67" s="8"/>
    </row>
    <row r="68" spans="2:2" x14ac:dyDescent="0.15">
      <c r="B68" s="8"/>
    </row>
    <row r="69" spans="2:2" x14ac:dyDescent="0.15">
      <c r="B69" s="8"/>
    </row>
    <row r="70" spans="2:2" x14ac:dyDescent="0.15">
      <c r="B70" s="8"/>
    </row>
    <row r="71" spans="2:2" x14ac:dyDescent="0.15">
      <c r="B71" s="8"/>
    </row>
    <row r="72" spans="2:2" x14ac:dyDescent="0.15">
      <c r="B72" s="8"/>
    </row>
  </sheetData>
  <sheetProtection sheet="1" objects="1" scenarios="1" formatCells="0" formatColumns="0" formatRows="0"/>
  <mergeCells count="57">
    <mergeCell ref="E36:I36"/>
    <mergeCell ref="H11:I11"/>
    <mergeCell ref="C33:I33"/>
    <mergeCell ref="G43:I43"/>
    <mergeCell ref="D44:E44"/>
    <mergeCell ref="G44:I44"/>
    <mergeCell ref="C30:I30"/>
    <mergeCell ref="G20:I20"/>
    <mergeCell ref="E17:I17"/>
    <mergeCell ref="C31:I31"/>
    <mergeCell ref="C32:I32"/>
    <mergeCell ref="G21:I21"/>
    <mergeCell ref="D22:E22"/>
    <mergeCell ref="G22:I22"/>
    <mergeCell ref="H26:I26"/>
    <mergeCell ref="H27:I27"/>
    <mergeCell ref="D45:E45"/>
    <mergeCell ref="G45:I45"/>
    <mergeCell ref="B43:B45"/>
    <mergeCell ref="D43:E43"/>
    <mergeCell ref="D20:E20"/>
    <mergeCell ref="D21:E21"/>
    <mergeCell ref="B39:B42"/>
    <mergeCell ref="D39:E39"/>
    <mergeCell ref="D41:E41"/>
    <mergeCell ref="D42:E42"/>
    <mergeCell ref="B35:B38"/>
    <mergeCell ref="D35:E35"/>
    <mergeCell ref="D37:E37"/>
    <mergeCell ref="D38:E38"/>
    <mergeCell ref="B20:B22"/>
    <mergeCell ref="C29:I29"/>
    <mergeCell ref="H28:I28"/>
    <mergeCell ref="E23:I23"/>
    <mergeCell ref="E24:I24"/>
    <mergeCell ref="E25:I25"/>
    <mergeCell ref="C3:I3"/>
    <mergeCell ref="C4:I4"/>
    <mergeCell ref="C5:I5"/>
    <mergeCell ref="C6:I6"/>
    <mergeCell ref="D12:E12"/>
    <mergeCell ref="C7:I7"/>
    <mergeCell ref="G16:H16"/>
    <mergeCell ref="G10:H10"/>
    <mergeCell ref="G12:H12"/>
    <mergeCell ref="F11:G11"/>
    <mergeCell ref="C9:I9"/>
    <mergeCell ref="E13:I13"/>
    <mergeCell ref="B16:B19"/>
    <mergeCell ref="D16:E16"/>
    <mergeCell ref="D18:E18"/>
    <mergeCell ref="D19:E19"/>
    <mergeCell ref="C8:I8"/>
    <mergeCell ref="B12:B15"/>
    <mergeCell ref="D14:E14"/>
    <mergeCell ref="C11:D11"/>
    <mergeCell ref="D15:E15"/>
  </mergeCells>
  <phoneticPr fontId="2"/>
  <printOptions horizontalCentered="1"/>
  <pageMargins left="0.78740157480314965" right="0.19685039370078741" top="0.59055118110236227" bottom="0.59055118110236227" header="0.39370078740157483" footer="0.31496062992125984"/>
  <pageSetup paperSize="9" scale="97" fitToHeight="2" orientation="portrait" r:id="rId1"/>
  <headerFooter alignWithMargins="0">
    <oddHeader>&amp;R&amp;10&amp;F</oddHeader>
  </headerFooter>
  <rowBreaks count="1" manualBreakCount="1">
    <brk id="28" max="8"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Zeros="0" view="pageBreakPreview" zoomScale="90" zoomScaleNormal="100" zoomScaleSheetLayoutView="90" workbookViewId="0"/>
  </sheetViews>
  <sheetFormatPr defaultRowHeight="13.5" x14ac:dyDescent="0.15"/>
  <cols>
    <col min="1" max="1" width="3.5" customWidth="1"/>
    <col min="2" max="2" width="11.25" style="1" customWidth="1"/>
    <col min="4" max="4" width="7.625" customWidth="1"/>
    <col min="5" max="6" width="4.625" customWidth="1"/>
    <col min="7" max="8" width="7.625" customWidth="1"/>
    <col min="9" max="10" width="4.625" customWidth="1"/>
    <col min="11" max="12" width="7.625" customWidth="1"/>
    <col min="13" max="13" width="4.625" customWidth="1"/>
  </cols>
  <sheetData>
    <row r="1" spans="1:13" ht="30.75" customHeight="1" x14ac:dyDescent="0.15">
      <c r="A1" s="2" t="s">
        <v>279</v>
      </c>
    </row>
    <row r="2" spans="1:13" ht="14.25" customHeight="1" thickBot="1" x14ac:dyDescent="0.2"/>
    <row r="3" spans="1:13" ht="43.5" customHeight="1" x14ac:dyDescent="0.15">
      <c r="B3" s="76" t="s">
        <v>60</v>
      </c>
      <c r="C3" s="91" t="s">
        <v>91</v>
      </c>
      <c r="D3" s="1111" t="str">
        <f>入力表!B53</f>
        <v>母子特訓練</v>
      </c>
      <c r="E3" s="1112"/>
      <c r="F3" s="1112"/>
      <c r="G3" s="1112"/>
      <c r="H3" s="1112"/>
      <c r="I3" s="1113"/>
      <c r="J3" s="1114" t="s">
        <v>334</v>
      </c>
      <c r="K3" s="1115"/>
      <c r="L3" s="1116">
        <f>入力表!C53</f>
        <v>0</v>
      </c>
      <c r="M3" s="1117"/>
    </row>
    <row r="4" spans="1:13" ht="43.5" customHeight="1" x14ac:dyDescent="0.15">
      <c r="B4" s="16" t="s">
        <v>21</v>
      </c>
      <c r="C4" s="945">
        <f>入力表!D53</f>
        <v>0</v>
      </c>
      <c r="D4" s="946"/>
      <c r="E4" s="946"/>
      <c r="F4" s="946"/>
      <c r="G4" s="946"/>
      <c r="H4" s="946"/>
      <c r="I4" s="946"/>
      <c r="J4" s="946"/>
      <c r="K4" s="946"/>
      <c r="L4" s="946"/>
      <c r="M4" s="947"/>
    </row>
    <row r="5" spans="1:13" ht="36" customHeight="1" x14ac:dyDescent="0.15">
      <c r="B5" s="912" t="s">
        <v>277</v>
      </c>
      <c r="C5" s="1120" t="s">
        <v>144</v>
      </c>
      <c r="D5" s="1121"/>
      <c r="E5" s="1119">
        <f>入力表!E53</f>
        <v>0</v>
      </c>
      <c r="F5" s="1040"/>
      <c r="G5" s="1040"/>
      <c r="H5" s="1040"/>
      <c r="I5" s="1040"/>
      <c r="J5" s="1040"/>
      <c r="K5" s="1040"/>
      <c r="L5" s="1040"/>
      <c r="M5" s="1041"/>
    </row>
    <row r="6" spans="1:13" ht="35.25" customHeight="1" x14ac:dyDescent="0.15">
      <c r="B6" s="1118"/>
      <c r="C6" s="582" t="s">
        <v>143</v>
      </c>
      <c r="D6" s="1119">
        <f>入力表!F53</f>
        <v>0</v>
      </c>
      <c r="E6" s="1040"/>
      <c r="F6" s="1040"/>
      <c r="G6" s="1040"/>
      <c r="H6" s="1040"/>
      <c r="I6" s="1040"/>
      <c r="J6" s="1040"/>
      <c r="K6" s="1040"/>
      <c r="L6" s="1040"/>
      <c r="M6" s="1041"/>
    </row>
    <row r="7" spans="1:13" ht="54" customHeight="1" x14ac:dyDescent="0.15">
      <c r="B7" s="18" t="s">
        <v>114</v>
      </c>
      <c r="C7" s="1039">
        <f>入力表!G53</f>
        <v>0</v>
      </c>
      <c r="D7" s="1040"/>
      <c r="E7" s="1040"/>
      <c r="F7" s="1040"/>
      <c r="G7" s="1040"/>
      <c r="H7" s="1040"/>
      <c r="I7" s="1040"/>
      <c r="J7" s="1040"/>
      <c r="K7" s="1040"/>
      <c r="L7" s="1040"/>
      <c r="M7" s="1041"/>
    </row>
    <row r="8" spans="1:13" ht="54" customHeight="1" x14ac:dyDescent="0.15">
      <c r="B8" s="186" t="s">
        <v>193</v>
      </c>
      <c r="C8" s="183" t="s">
        <v>273</v>
      </c>
      <c r="D8" s="58">
        <f>入力表!H53</f>
        <v>0</v>
      </c>
      <c r="E8" s="615" t="s">
        <v>24</v>
      </c>
      <c r="F8" s="991" t="s">
        <v>269</v>
      </c>
      <c r="G8" s="1132"/>
      <c r="H8" s="185">
        <f>入力表!I53</f>
        <v>0</v>
      </c>
      <c r="I8" s="184" t="s">
        <v>24</v>
      </c>
      <c r="J8" s="991" t="s">
        <v>270</v>
      </c>
      <c r="K8" s="1132"/>
      <c r="L8" s="58">
        <f>入力表!J53</f>
        <v>0</v>
      </c>
      <c r="M8" s="57" t="s">
        <v>24</v>
      </c>
    </row>
    <row r="9" spans="1:13" ht="54" customHeight="1" x14ac:dyDescent="0.15">
      <c r="B9" s="147" t="s">
        <v>192</v>
      </c>
      <c r="C9" s="92" t="s">
        <v>271</v>
      </c>
      <c r="D9" s="380">
        <f>入力表!L53</f>
        <v>0</v>
      </c>
      <c r="E9" s="616" t="s">
        <v>24</v>
      </c>
      <c r="F9" s="1133" t="s">
        <v>272</v>
      </c>
      <c r="G9" s="1134"/>
      <c r="H9" s="381">
        <f>入力表!M53</f>
        <v>0</v>
      </c>
      <c r="I9" s="616" t="s">
        <v>24</v>
      </c>
      <c r="J9" s="884" t="s">
        <v>42</v>
      </c>
      <c r="K9" s="1135"/>
      <c r="L9" s="380">
        <f>入力表!N53</f>
        <v>0</v>
      </c>
      <c r="M9" s="146" t="s">
        <v>24</v>
      </c>
    </row>
    <row r="10" spans="1:13" ht="54" customHeight="1" x14ac:dyDescent="0.15">
      <c r="B10" s="93" t="s">
        <v>146</v>
      </c>
      <c r="C10" s="617" t="s">
        <v>93</v>
      </c>
      <c r="D10" s="946">
        <f>入力表!O53</f>
        <v>0</v>
      </c>
      <c r="E10" s="946"/>
      <c r="F10" s="946"/>
      <c r="G10" s="1040"/>
      <c r="H10" s="1040"/>
      <c r="I10" s="965" t="s">
        <v>274</v>
      </c>
      <c r="J10" s="995"/>
      <c r="K10" s="1040">
        <f>入力表!P53</f>
        <v>0</v>
      </c>
      <c r="L10" s="1040"/>
      <c r="M10" s="1041"/>
    </row>
    <row r="11" spans="1:13" ht="37.5" customHeight="1" x14ac:dyDescent="0.15">
      <c r="B11" s="1109" t="s">
        <v>194</v>
      </c>
      <c r="C11" s="618" t="s">
        <v>93</v>
      </c>
      <c r="D11" s="962">
        <f>入力表!Q53</f>
        <v>0</v>
      </c>
      <c r="E11" s="962"/>
      <c r="F11" s="962"/>
      <c r="G11" s="1129"/>
      <c r="H11" s="1129"/>
      <c r="I11" s="1127" t="s">
        <v>147</v>
      </c>
      <c r="J11" s="1128"/>
      <c r="K11" s="1130">
        <f>入力表!R53</f>
        <v>0</v>
      </c>
      <c r="L11" s="962"/>
      <c r="M11" s="1131"/>
    </row>
    <row r="12" spans="1:13" ht="27.75" customHeight="1" thickBot="1" x14ac:dyDescent="0.2">
      <c r="B12" s="1110"/>
      <c r="C12" s="619" t="s">
        <v>117</v>
      </c>
      <c r="D12" s="1126">
        <f>入力表!S53</f>
        <v>0</v>
      </c>
      <c r="E12" s="1124"/>
      <c r="F12" s="1124"/>
      <c r="G12" s="1124"/>
      <c r="H12" s="1124"/>
      <c r="I12" s="1122" t="s">
        <v>94</v>
      </c>
      <c r="J12" s="1123"/>
      <c r="K12" s="1124">
        <f>入力表!T53</f>
        <v>0</v>
      </c>
      <c r="L12" s="1124"/>
      <c r="M12" s="1125"/>
    </row>
    <row r="13" spans="1:13" s="287" customFormat="1" ht="105" customHeight="1" thickTop="1" x14ac:dyDescent="0.15">
      <c r="B13" s="288" t="s">
        <v>50</v>
      </c>
      <c r="C13" s="1106"/>
      <c r="D13" s="1107"/>
      <c r="E13" s="1107"/>
      <c r="F13" s="1107"/>
      <c r="G13" s="1107"/>
      <c r="H13" s="1107"/>
      <c r="I13" s="1107"/>
      <c r="J13" s="1107"/>
      <c r="K13" s="1107"/>
      <c r="L13" s="1107"/>
      <c r="M13" s="1108"/>
    </row>
    <row r="14" spans="1:13" s="287" customFormat="1" ht="105" customHeight="1" x14ac:dyDescent="0.15">
      <c r="B14" s="289" t="s">
        <v>22</v>
      </c>
      <c r="C14" s="1103"/>
      <c r="D14" s="1104"/>
      <c r="E14" s="1104"/>
      <c r="F14" s="1104"/>
      <c r="G14" s="1104"/>
      <c r="H14" s="1104"/>
      <c r="I14" s="1104"/>
      <c r="J14" s="1104"/>
      <c r="K14" s="1104"/>
      <c r="L14" s="1104"/>
      <c r="M14" s="1105"/>
    </row>
    <row r="15" spans="1:13" s="287" customFormat="1" ht="67.5" customHeight="1" thickBot="1" x14ac:dyDescent="0.2">
      <c r="B15" s="290" t="s">
        <v>51</v>
      </c>
      <c r="C15" s="1100"/>
      <c r="D15" s="1101"/>
      <c r="E15" s="1101"/>
      <c r="F15" s="1101"/>
      <c r="G15" s="1101"/>
      <c r="H15" s="1101"/>
      <c r="I15" s="1101"/>
      <c r="J15" s="1101"/>
      <c r="K15" s="1101"/>
      <c r="L15" s="1101"/>
      <c r="M15" s="1102"/>
    </row>
    <row r="16" spans="1:13" x14ac:dyDescent="0.15">
      <c r="B16" s="190" t="s">
        <v>278</v>
      </c>
    </row>
  </sheetData>
  <sheetProtection sheet="1" objects="1" scenarios="1" formatCells="0" formatColumns="0" formatRows="0"/>
  <mergeCells count="26">
    <mergeCell ref="C7:M7"/>
    <mergeCell ref="C5:D5"/>
    <mergeCell ref="E5:M5"/>
    <mergeCell ref="I12:J12"/>
    <mergeCell ref="K12:M12"/>
    <mergeCell ref="D12:H12"/>
    <mergeCell ref="I11:J11"/>
    <mergeCell ref="D10:H10"/>
    <mergeCell ref="D11:H11"/>
    <mergeCell ref="K10:M10"/>
    <mergeCell ref="K11:M11"/>
    <mergeCell ref="F8:G8"/>
    <mergeCell ref="F9:G9"/>
    <mergeCell ref="J8:K8"/>
    <mergeCell ref="J9:K9"/>
    <mergeCell ref="D3:I3"/>
    <mergeCell ref="J3:K3"/>
    <mergeCell ref="L3:M3"/>
    <mergeCell ref="B5:B6"/>
    <mergeCell ref="D6:M6"/>
    <mergeCell ref="C4:M4"/>
    <mergeCell ref="C15:M15"/>
    <mergeCell ref="C14:M14"/>
    <mergeCell ref="C13:M13"/>
    <mergeCell ref="I10:J10"/>
    <mergeCell ref="B11:B12"/>
  </mergeCells>
  <phoneticPr fontId="2"/>
  <printOptions horizontalCentered="1"/>
  <pageMargins left="0.78740157480314965"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view="pageBreakPreview" zoomScale="90" zoomScaleNormal="100" zoomScaleSheetLayoutView="90" workbookViewId="0"/>
  </sheetViews>
  <sheetFormatPr defaultRowHeight="13.5" x14ac:dyDescent="0.15"/>
  <cols>
    <col min="1" max="1" width="5.375" customWidth="1"/>
    <col min="2" max="2" width="14.625" customWidth="1"/>
    <col min="3" max="3" width="5.75" customWidth="1"/>
    <col min="4" max="5" width="4.625" customWidth="1"/>
    <col min="6" max="6" width="24.375" customWidth="1"/>
    <col min="7" max="8" width="4.625" customWidth="1"/>
    <col min="9" max="9" width="8.125" customWidth="1"/>
    <col min="10" max="12" width="5.5" customWidth="1"/>
    <col min="13" max="14" width="6.625" customWidth="1"/>
    <col min="15" max="15" width="31.375" customWidth="1"/>
    <col min="16" max="17" width="4.625" customWidth="1"/>
    <col min="19" max="19" width="7.625" hidden="1" customWidth="1"/>
    <col min="20" max="20" width="6" hidden="1" customWidth="1"/>
  </cols>
  <sheetData>
    <row r="1" spans="1:20" ht="28.5" customHeight="1" x14ac:dyDescent="0.15">
      <c r="B1" s="64" t="s">
        <v>260</v>
      </c>
      <c r="C1" s="64"/>
      <c r="D1" s="64"/>
      <c r="E1" s="64"/>
      <c r="F1" s="64"/>
      <c r="G1" s="64"/>
      <c r="H1" s="64"/>
      <c r="I1" s="64"/>
      <c r="J1" s="64"/>
      <c r="K1" s="64"/>
      <c r="L1" s="64"/>
      <c r="M1" s="64"/>
      <c r="N1" s="64"/>
      <c r="O1" s="64"/>
      <c r="P1" s="64"/>
      <c r="Q1" s="64"/>
    </row>
    <row r="2" spans="1:20" ht="9" customHeight="1" x14ac:dyDescent="0.15">
      <c r="B2" s="64"/>
      <c r="C2" s="64"/>
      <c r="D2" s="64"/>
      <c r="E2" s="64"/>
      <c r="F2" s="64"/>
      <c r="G2" s="64"/>
      <c r="H2" s="64"/>
      <c r="I2" s="64"/>
      <c r="J2" s="64"/>
      <c r="K2" s="64"/>
      <c r="L2" s="64"/>
      <c r="M2" s="64"/>
      <c r="N2" s="64"/>
      <c r="O2" s="64"/>
      <c r="P2" s="64"/>
      <c r="Q2" s="64"/>
    </row>
    <row r="3" spans="1:20" ht="18" customHeight="1" x14ac:dyDescent="0.15">
      <c r="B3" s="28" t="s">
        <v>145</v>
      </c>
      <c r="D3" s="238">
        <f>入力表!H53</f>
        <v>0</v>
      </c>
      <c r="E3" s="148" t="s">
        <v>24</v>
      </c>
      <c r="F3" s="21"/>
      <c r="G3" s="149"/>
      <c r="H3" s="149"/>
      <c r="I3" s="149"/>
      <c r="J3" s="21"/>
      <c r="K3" s="21"/>
      <c r="L3" s="21"/>
      <c r="M3" s="1152" t="s">
        <v>290</v>
      </c>
      <c r="N3" s="1152"/>
      <c r="O3" s="149">
        <f>入力表!D53</f>
        <v>0</v>
      </c>
      <c r="P3" s="21"/>
      <c r="Q3" s="21"/>
    </row>
    <row r="4" spans="1:20" ht="18" customHeight="1" x14ac:dyDescent="0.15">
      <c r="G4" s="213"/>
      <c r="H4" s="213"/>
      <c r="I4" s="213"/>
      <c r="M4" s="1152" t="s">
        <v>35</v>
      </c>
      <c r="N4" s="1152"/>
      <c r="O4" s="213">
        <f>入力表!G7</f>
        <v>0</v>
      </c>
    </row>
    <row r="5" spans="1:20" ht="18" customHeight="1" thickBot="1" x14ac:dyDescent="0.2">
      <c r="A5" s="520"/>
      <c r="B5" s="208" t="s">
        <v>275</v>
      </c>
      <c r="S5" s="229" t="s">
        <v>9</v>
      </c>
      <c r="T5" s="229" t="s">
        <v>10</v>
      </c>
    </row>
    <row r="6" spans="1:20" s="1" customFormat="1" ht="30" customHeight="1" thickTop="1" x14ac:dyDescent="0.15">
      <c r="A6" s="1149" t="s">
        <v>511</v>
      </c>
      <c r="B6" s="1148" t="s">
        <v>53</v>
      </c>
      <c r="C6" s="1138" t="s">
        <v>318</v>
      </c>
      <c r="D6" s="1136" t="s">
        <v>54</v>
      </c>
      <c r="E6" s="1137"/>
      <c r="F6" s="1148" t="s">
        <v>55</v>
      </c>
      <c r="G6" s="1136" t="s">
        <v>57</v>
      </c>
      <c r="H6" s="1137"/>
      <c r="I6" s="1145" t="s">
        <v>319</v>
      </c>
      <c r="J6" s="1146"/>
      <c r="K6" s="1146"/>
      <c r="L6" s="1147"/>
      <c r="M6" s="1143" t="s">
        <v>310</v>
      </c>
      <c r="N6" s="1144"/>
      <c r="O6" s="1140" t="s">
        <v>56</v>
      </c>
      <c r="P6" s="1136" t="s">
        <v>31</v>
      </c>
      <c r="Q6" s="1142"/>
      <c r="S6" s="230" t="s">
        <v>4</v>
      </c>
      <c r="T6" s="230" t="s">
        <v>5</v>
      </c>
    </row>
    <row r="7" spans="1:20" s="1" customFormat="1" ht="38.25" customHeight="1" thickBot="1" x14ac:dyDescent="0.2">
      <c r="A7" s="1150"/>
      <c r="B7" s="1139"/>
      <c r="C7" s="1139"/>
      <c r="D7" s="217" t="s">
        <v>154</v>
      </c>
      <c r="E7" s="214" t="s">
        <v>155</v>
      </c>
      <c r="F7" s="1151"/>
      <c r="G7" s="219" t="s">
        <v>156</v>
      </c>
      <c r="H7" s="218" t="s">
        <v>157</v>
      </c>
      <c r="I7" s="228" t="s">
        <v>320</v>
      </c>
      <c r="J7" s="220" t="s">
        <v>298</v>
      </c>
      <c r="K7" s="221" t="s">
        <v>304</v>
      </c>
      <c r="L7" s="211" t="s">
        <v>42</v>
      </c>
      <c r="M7" s="222" t="s">
        <v>311</v>
      </c>
      <c r="N7" s="211" t="s">
        <v>312</v>
      </c>
      <c r="O7" s="1141"/>
      <c r="P7" s="222" t="s">
        <v>12</v>
      </c>
      <c r="Q7" s="223" t="s">
        <v>42</v>
      </c>
      <c r="S7" s="230" t="s">
        <v>308</v>
      </c>
      <c r="T7" s="230" t="s">
        <v>6</v>
      </c>
    </row>
    <row r="8" spans="1:20" s="1" customFormat="1" ht="22.5" customHeight="1" thickTop="1" x14ac:dyDescent="0.15">
      <c r="A8" s="572"/>
      <c r="B8" s="522" t="s">
        <v>300</v>
      </c>
      <c r="C8" s="555">
        <v>40</v>
      </c>
      <c r="D8" s="528" t="s">
        <v>161</v>
      </c>
      <c r="E8" s="522"/>
      <c r="F8" s="523" t="s">
        <v>162</v>
      </c>
      <c r="G8" s="528" t="s">
        <v>161</v>
      </c>
      <c r="H8" s="522"/>
      <c r="I8" s="556" t="s">
        <v>308</v>
      </c>
      <c r="J8" s="557" t="s">
        <v>161</v>
      </c>
      <c r="K8" s="525"/>
      <c r="L8" s="522"/>
      <c r="M8" s="527" t="s">
        <v>163</v>
      </c>
      <c r="N8" s="558" t="s">
        <v>545</v>
      </c>
      <c r="O8" s="523" t="s">
        <v>165</v>
      </c>
      <c r="P8" s="528" t="s">
        <v>161</v>
      </c>
      <c r="Q8" s="559"/>
      <c r="S8" s="230" t="s">
        <v>313</v>
      </c>
      <c r="T8" s="230" t="s">
        <v>305</v>
      </c>
    </row>
    <row r="9" spans="1:20" s="1" customFormat="1" ht="22.5" customHeight="1" x14ac:dyDescent="0.15">
      <c r="A9" s="573"/>
      <c r="B9" s="560" t="s">
        <v>301</v>
      </c>
      <c r="C9" s="561">
        <v>26</v>
      </c>
      <c r="D9" s="538"/>
      <c r="E9" s="531" t="s">
        <v>299</v>
      </c>
      <c r="F9" s="532" t="s">
        <v>303</v>
      </c>
      <c r="G9" s="538" t="s">
        <v>299</v>
      </c>
      <c r="H9" s="531"/>
      <c r="I9" s="532" t="s">
        <v>3</v>
      </c>
      <c r="J9" s="537"/>
      <c r="K9" s="534" t="s">
        <v>315</v>
      </c>
      <c r="L9" s="531"/>
      <c r="M9" s="535" t="s">
        <v>306</v>
      </c>
      <c r="N9" s="536" t="s">
        <v>538</v>
      </c>
      <c r="O9" s="532" t="s">
        <v>11</v>
      </c>
      <c r="P9" s="538"/>
      <c r="Q9" s="562" t="s">
        <v>299</v>
      </c>
      <c r="S9" s="230" t="s">
        <v>3</v>
      </c>
      <c r="T9" s="230" t="s">
        <v>314</v>
      </c>
    </row>
    <row r="10" spans="1:20" s="255" customFormat="1" ht="22.5" customHeight="1" thickBot="1" x14ac:dyDescent="0.2">
      <c r="A10" s="574"/>
      <c r="B10" s="563" t="s">
        <v>365</v>
      </c>
      <c r="C10" s="564">
        <v>30</v>
      </c>
      <c r="D10" s="565" t="s">
        <v>231</v>
      </c>
      <c r="E10" s="563"/>
      <c r="F10" s="564" t="s">
        <v>366</v>
      </c>
      <c r="G10" s="565"/>
      <c r="H10" s="665" t="s">
        <v>537</v>
      </c>
      <c r="I10" s="566" t="s">
        <v>367</v>
      </c>
      <c r="J10" s="567"/>
      <c r="K10" s="568"/>
      <c r="L10" s="563" t="s">
        <v>174</v>
      </c>
      <c r="M10" s="664" t="s">
        <v>536</v>
      </c>
      <c r="N10" s="665" t="s">
        <v>309</v>
      </c>
      <c r="O10" s="569" t="s">
        <v>413</v>
      </c>
      <c r="P10" s="565" t="s">
        <v>299</v>
      </c>
      <c r="Q10" s="570"/>
      <c r="S10" s="230" t="s">
        <v>367</v>
      </c>
      <c r="T10" s="274" t="s">
        <v>7</v>
      </c>
    </row>
    <row r="11" spans="1:20" s="255" customFormat="1" ht="35.1" customHeight="1" thickTop="1" x14ac:dyDescent="0.15">
      <c r="A11" s="620">
        <v>1</v>
      </c>
      <c r="B11" s="515"/>
      <c r="C11" s="364"/>
      <c r="D11" s="365"/>
      <c r="E11" s="366"/>
      <c r="F11" s="367"/>
      <c r="G11" s="365"/>
      <c r="H11" s="366"/>
      <c r="I11" s="368"/>
      <c r="J11" s="369"/>
      <c r="K11" s="370"/>
      <c r="L11" s="366"/>
      <c r="M11" s="365"/>
      <c r="N11" s="366"/>
      <c r="O11" s="367"/>
      <c r="P11" s="365"/>
      <c r="Q11" s="371"/>
      <c r="S11" s="230" t="s">
        <v>307</v>
      </c>
      <c r="T11" s="274" t="s">
        <v>8</v>
      </c>
    </row>
    <row r="12" spans="1:20" s="255" customFormat="1" ht="35.1" customHeight="1" x14ac:dyDescent="0.15">
      <c r="A12" s="621">
        <v>2</v>
      </c>
      <c r="B12" s="277"/>
      <c r="C12" s="246"/>
      <c r="D12" s="275"/>
      <c r="E12" s="276"/>
      <c r="F12" s="249"/>
      <c r="G12" s="275"/>
      <c r="H12" s="276"/>
      <c r="I12" s="277"/>
      <c r="J12" s="278"/>
      <c r="K12" s="279"/>
      <c r="L12" s="276"/>
      <c r="M12" s="275"/>
      <c r="N12" s="276"/>
      <c r="O12" s="249"/>
      <c r="P12" s="275"/>
      <c r="Q12" s="280"/>
      <c r="S12" s="230" t="s">
        <v>42</v>
      </c>
    </row>
    <row r="13" spans="1:20" s="255" customFormat="1" ht="35.1" customHeight="1" x14ac:dyDescent="0.15">
      <c r="A13" s="621">
        <v>3</v>
      </c>
      <c r="B13" s="277"/>
      <c r="C13" s="246"/>
      <c r="D13" s="275"/>
      <c r="E13" s="276"/>
      <c r="F13" s="249"/>
      <c r="G13" s="275"/>
      <c r="H13" s="276"/>
      <c r="I13" s="277"/>
      <c r="J13" s="278"/>
      <c r="K13" s="279"/>
      <c r="L13" s="276"/>
      <c r="M13" s="275"/>
      <c r="N13" s="276"/>
      <c r="O13" s="249"/>
      <c r="P13" s="275"/>
      <c r="Q13" s="280"/>
    </row>
    <row r="14" spans="1:20" s="255" customFormat="1" ht="35.1" customHeight="1" x14ac:dyDescent="0.15">
      <c r="A14" s="621">
        <v>4</v>
      </c>
      <c r="B14" s="277"/>
      <c r="C14" s="246"/>
      <c r="D14" s="275"/>
      <c r="E14" s="276"/>
      <c r="F14" s="249"/>
      <c r="G14" s="275"/>
      <c r="H14" s="276"/>
      <c r="I14" s="277"/>
      <c r="J14" s="278"/>
      <c r="K14" s="279"/>
      <c r="L14" s="276"/>
      <c r="M14" s="275"/>
      <c r="N14" s="276"/>
      <c r="O14" s="249"/>
      <c r="P14" s="275"/>
      <c r="Q14" s="280"/>
    </row>
    <row r="15" spans="1:20" s="255" customFormat="1" ht="35.1" customHeight="1" x14ac:dyDescent="0.15">
      <c r="A15" s="621">
        <v>5</v>
      </c>
      <c r="B15" s="277"/>
      <c r="C15" s="246"/>
      <c r="D15" s="275"/>
      <c r="E15" s="276"/>
      <c r="F15" s="249"/>
      <c r="G15" s="275"/>
      <c r="H15" s="276"/>
      <c r="I15" s="277"/>
      <c r="J15" s="278"/>
      <c r="K15" s="279"/>
      <c r="L15" s="276"/>
      <c r="M15" s="275"/>
      <c r="N15" s="276"/>
      <c r="O15" s="249"/>
      <c r="P15" s="275"/>
      <c r="Q15" s="280"/>
    </row>
    <row r="16" spans="1:20" s="255" customFormat="1" ht="35.1" customHeight="1" x14ac:dyDescent="0.15">
      <c r="A16" s="621">
        <v>6</v>
      </c>
      <c r="B16" s="277"/>
      <c r="C16" s="246"/>
      <c r="D16" s="275"/>
      <c r="E16" s="276"/>
      <c r="F16" s="249"/>
      <c r="G16" s="275"/>
      <c r="H16" s="276"/>
      <c r="I16" s="277"/>
      <c r="J16" s="278"/>
      <c r="K16" s="279"/>
      <c r="L16" s="276"/>
      <c r="M16" s="275"/>
      <c r="N16" s="276"/>
      <c r="O16" s="249"/>
      <c r="P16" s="275"/>
      <c r="Q16" s="280"/>
    </row>
    <row r="17" spans="1:17" s="255" customFormat="1" ht="35.1" customHeight="1" x14ac:dyDescent="0.15">
      <c r="A17" s="621">
        <v>7</v>
      </c>
      <c r="B17" s="277"/>
      <c r="C17" s="246"/>
      <c r="D17" s="275"/>
      <c r="E17" s="276"/>
      <c r="F17" s="249"/>
      <c r="G17" s="275"/>
      <c r="H17" s="276"/>
      <c r="I17" s="277"/>
      <c r="J17" s="278"/>
      <c r="K17" s="279"/>
      <c r="L17" s="276"/>
      <c r="M17" s="275"/>
      <c r="N17" s="276"/>
      <c r="O17" s="249"/>
      <c r="P17" s="275"/>
      <c r="Q17" s="280"/>
    </row>
    <row r="18" spans="1:17" s="255" customFormat="1" ht="35.1" customHeight="1" x14ac:dyDescent="0.15">
      <c r="A18" s="621">
        <v>8</v>
      </c>
      <c r="B18" s="277"/>
      <c r="C18" s="246"/>
      <c r="D18" s="275"/>
      <c r="E18" s="276"/>
      <c r="F18" s="249"/>
      <c r="G18" s="275"/>
      <c r="H18" s="276"/>
      <c r="I18" s="277"/>
      <c r="J18" s="278"/>
      <c r="K18" s="279"/>
      <c r="L18" s="276"/>
      <c r="M18" s="275"/>
      <c r="N18" s="276"/>
      <c r="O18" s="249"/>
      <c r="P18" s="275"/>
      <c r="Q18" s="280"/>
    </row>
    <row r="19" spans="1:17" s="255" customFormat="1" ht="35.1" customHeight="1" x14ac:dyDescent="0.15">
      <c r="A19" s="621">
        <v>9</v>
      </c>
      <c r="B19" s="277"/>
      <c r="C19" s="246"/>
      <c r="D19" s="275"/>
      <c r="E19" s="276"/>
      <c r="F19" s="249"/>
      <c r="G19" s="275"/>
      <c r="H19" s="276"/>
      <c r="I19" s="277"/>
      <c r="J19" s="278"/>
      <c r="K19" s="279"/>
      <c r="L19" s="276"/>
      <c r="M19" s="275"/>
      <c r="N19" s="276"/>
      <c r="O19" s="249"/>
      <c r="P19" s="275"/>
      <c r="Q19" s="280"/>
    </row>
    <row r="20" spans="1:17" s="255" customFormat="1" ht="35.1" customHeight="1" thickBot="1" x14ac:dyDescent="0.2">
      <c r="A20" s="622">
        <v>10</v>
      </c>
      <c r="B20" s="283"/>
      <c r="C20" s="252"/>
      <c r="D20" s="281"/>
      <c r="E20" s="282"/>
      <c r="F20" s="253"/>
      <c r="G20" s="281"/>
      <c r="H20" s="282"/>
      <c r="I20" s="283"/>
      <c r="J20" s="284"/>
      <c r="K20" s="285"/>
      <c r="L20" s="282"/>
      <c r="M20" s="281"/>
      <c r="N20" s="282"/>
      <c r="O20" s="253"/>
      <c r="P20" s="281"/>
      <c r="Q20" s="286"/>
    </row>
    <row r="21" spans="1:17" s="28" customFormat="1" ht="35.1" customHeight="1" thickTop="1" thickBot="1" x14ac:dyDescent="0.2">
      <c r="A21" s="554"/>
      <c r="B21" s="516" t="s">
        <v>160</v>
      </c>
      <c r="C21" s="239">
        <f>COUNTIF(B11:B20,"*")</f>
        <v>0</v>
      </c>
      <c r="D21" s="215" t="s">
        <v>24</v>
      </c>
      <c r="E21" s="236" t="str">
        <f>IF(C21=D3,"","＜ERROR＞講師人数が一致していません！")</f>
        <v/>
      </c>
      <c r="F21" s="215"/>
      <c r="G21" s="215"/>
      <c r="H21" s="215"/>
      <c r="I21" s="215"/>
      <c r="J21" s="215"/>
      <c r="K21" s="215"/>
      <c r="L21" s="215"/>
      <c r="M21" s="215"/>
      <c r="N21" s="215"/>
      <c r="O21" s="67"/>
      <c r="P21" s="65"/>
      <c r="Q21" s="66"/>
    </row>
    <row r="22" spans="1:17" s="28" customFormat="1" ht="27" customHeight="1" thickTop="1" x14ac:dyDescent="0.15">
      <c r="B22" s="42"/>
      <c r="C22" s="41"/>
      <c r="D22" s="236"/>
      <c r="E22" s="660"/>
      <c r="F22" s="41"/>
      <c r="G22" s="41"/>
      <c r="H22" s="41"/>
      <c r="I22" s="41"/>
      <c r="J22" s="41"/>
      <c r="K22" s="41"/>
      <c r="L22" s="41"/>
      <c r="M22" s="41"/>
      <c r="N22" s="41"/>
      <c r="O22" s="41"/>
      <c r="P22" s="41"/>
      <c r="Q22" s="41"/>
    </row>
    <row r="23" spans="1:17" s="28" customFormat="1" ht="27" customHeight="1" x14ac:dyDescent="0.15">
      <c r="B23" s="42"/>
      <c r="C23" s="41"/>
      <c r="D23" s="207"/>
      <c r="E23" s="41"/>
      <c r="F23" s="41"/>
      <c r="G23" s="41"/>
      <c r="H23" s="41"/>
      <c r="I23" s="41"/>
      <c r="J23" s="41"/>
      <c r="K23" s="41"/>
      <c r="L23" s="41"/>
      <c r="M23" s="41"/>
      <c r="N23" s="41"/>
      <c r="O23" s="41"/>
      <c r="P23" s="41"/>
      <c r="Q23" s="41"/>
    </row>
    <row r="24" spans="1:17" s="28" customFormat="1" ht="23.25" customHeight="1" x14ac:dyDescent="0.15">
      <c r="B24" s="41" t="s">
        <v>297</v>
      </c>
      <c r="C24" s="41"/>
      <c r="D24" s="41"/>
      <c r="E24" s="41"/>
      <c r="F24" s="41"/>
      <c r="G24" s="41"/>
      <c r="H24" s="41"/>
      <c r="I24" s="41"/>
      <c r="J24" s="41"/>
      <c r="K24" s="41"/>
      <c r="L24" s="41"/>
      <c r="M24" s="41"/>
      <c r="N24" s="41"/>
      <c r="O24" s="41"/>
      <c r="P24" s="41"/>
      <c r="Q24" s="41"/>
    </row>
    <row r="25" spans="1:17" ht="27" customHeight="1" x14ac:dyDescent="0.15">
      <c r="B25" s="212" t="s">
        <v>295</v>
      </c>
      <c r="C25" s="3"/>
      <c r="D25" s="3"/>
      <c r="E25" s="3"/>
      <c r="F25" s="3"/>
      <c r="G25" s="3"/>
      <c r="H25" s="3"/>
      <c r="I25" s="3"/>
      <c r="J25" s="3"/>
      <c r="K25" s="3"/>
      <c r="L25" s="3"/>
      <c r="M25" s="3"/>
      <c r="N25" s="3"/>
      <c r="O25" s="3"/>
      <c r="P25" s="3"/>
      <c r="Q25" s="3"/>
    </row>
    <row r="26" spans="1:17" ht="18" customHeight="1" x14ac:dyDescent="0.15">
      <c r="B26" t="s">
        <v>58</v>
      </c>
    </row>
    <row r="27" spans="1:17" ht="18" customHeight="1" x14ac:dyDescent="0.15">
      <c r="B27" t="s">
        <v>322</v>
      </c>
    </row>
    <row r="28" spans="1:17" ht="18.75" customHeight="1" x14ac:dyDescent="0.15">
      <c r="B28" s="1035" t="s">
        <v>321</v>
      </c>
      <c r="C28" s="1035"/>
      <c r="D28" s="1035"/>
      <c r="E28" s="1035"/>
      <c r="F28" s="1035"/>
      <c r="G28" s="1035"/>
      <c r="H28" s="1035"/>
      <c r="I28" s="1035"/>
      <c r="J28" s="1035"/>
      <c r="K28" s="1035"/>
      <c r="L28" s="1035"/>
      <c r="M28" s="1035"/>
      <c r="N28" s="1035"/>
      <c r="O28" s="1035"/>
      <c r="P28" s="1035"/>
      <c r="Q28" s="1035"/>
    </row>
    <row r="29" spans="1:17" ht="18.75" customHeight="1" x14ac:dyDescent="0.15">
      <c r="B29" s="5" t="s">
        <v>323</v>
      </c>
      <c r="C29" s="155"/>
      <c r="D29" s="155"/>
      <c r="E29" s="155"/>
      <c r="F29" s="155"/>
      <c r="G29" s="155"/>
      <c r="H29" s="155"/>
      <c r="I29" s="155"/>
      <c r="J29" s="155"/>
      <c r="K29" s="155"/>
      <c r="L29" s="155"/>
      <c r="M29" s="155"/>
      <c r="N29" s="155"/>
      <c r="O29" s="155"/>
      <c r="P29" s="155"/>
      <c r="Q29" s="155"/>
    </row>
    <row r="30" spans="1:17" ht="18" customHeight="1" x14ac:dyDescent="0.15">
      <c r="B30" t="s">
        <v>324</v>
      </c>
    </row>
    <row r="31" spans="1:17" ht="18" customHeight="1" x14ac:dyDescent="0.15">
      <c r="B31" t="s">
        <v>325</v>
      </c>
    </row>
    <row r="32" spans="1:17" ht="18" customHeight="1" x14ac:dyDescent="0.15">
      <c r="B32" t="s">
        <v>2</v>
      </c>
    </row>
    <row r="33" spans="2:2" ht="18" customHeight="1" x14ac:dyDescent="0.15">
      <c r="B33" t="s">
        <v>316</v>
      </c>
    </row>
    <row r="34" spans="2:2" ht="18" customHeight="1" x14ac:dyDescent="0.15">
      <c r="B34" t="s">
        <v>296</v>
      </c>
    </row>
    <row r="35" spans="2:2" ht="18" customHeight="1" x14ac:dyDescent="0.15">
      <c r="B35" t="s">
        <v>13</v>
      </c>
    </row>
    <row r="36" spans="2:2" ht="18" customHeight="1" x14ac:dyDescent="0.15">
      <c r="B36" t="s">
        <v>14</v>
      </c>
    </row>
    <row r="37" spans="2:2" ht="18" customHeight="1" x14ac:dyDescent="0.15">
      <c r="B37" t="s">
        <v>424</v>
      </c>
    </row>
    <row r="38" spans="2:2" x14ac:dyDescent="0.15">
      <c r="B38" t="s">
        <v>421</v>
      </c>
    </row>
  </sheetData>
  <sheetProtection sheet="1" objects="1" scenarios="1" formatCells="0" formatColumns="0" formatRows="0" insertRows="0" deleteRows="0"/>
  <mergeCells count="13">
    <mergeCell ref="A6:A7"/>
    <mergeCell ref="D6:E6"/>
    <mergeCell ref="F6:F7"/>
    <mergeCell ref="M3:N3"/>
    <mergeCell ref="M4:N4"/>
    <mergeCell ref="B28:Q28"/>
    <mergeCell ref="G6:H6"/>
    <mergeCell ref="C6:C7"/>
    <mergeCell ref="O6:O7"/>
    <mergeCell ref="P6:Q6"/>
    <mergeCell ref="M6:N6"/>
    <mergeCell ref="I6:L6"/>
    <mergeCell ref="B6:B7"/>
  </mergeCells>
  <phoneticPr fontId="2"/>
  <dataValidations xWindow="542" yWindow="464" count="3">
    <dataValidation type="list" allowBlank="1" showInputMessage="1" showErrorMessage="1" sqref="K8:K20">
      <formula1>"2-(1),2-(2),2-(3),2-(4),2-(5),2-(6)"</formula1>
    </dataValidation>
    <dataValidation type="list" allowBlank="1" showInputMessage="1" showErrorMessage="1" sqref="I8:I20">
      <formula1>"大学院卒,大卒,短大卒,高専卒,専門校卒,高卒,その他"</formula1>
    </dataValidation>
    <dataValidation type="list" allowBlank="1" showInputMessage="1" showErrorMessage="1" sqref="D11:E20 G11:H20 J11:J20 L11:L20 P11:Q20">
      <formula1>"○"</formula1>
    </dataValidation>
  </dataValidations>
  <pageMargins left="0.39370078740157483" right="0.39370078740157483" top="0.59055118110236227" bottom="0.19685039370078741" header="0.51181102362204722" footer="0.51181102362204722"/>
  <pageSetup paperSize="9" scale="90" orientation="landscape" r:id="rId1"/>
  <headerFooter alignWithMargins="0">
    <oddHeader>&amp;R&amp;10&amp;F</oddHeader>
  </headerFooter>
  <rowBreaks count="1" manualBreakCount="1">
    <brk id="22" max="16" man="1"/>
  </rowBreaks>
  <cellWatches>
    <cellWatch r="S12"/>
  </cellWatche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Zeros="0" view="pageBreakPreview" zoomScale="90" zoomScaleNormal="100" zoomScaleSheetLayoutView="90" workbookViewId="0"/>
  </sheetViews>
  <sheetFormatPr defaultRowHeight="13.5" x14ac:dyDescent="0.15"/>
  <cols>
    <col min="1" max="1" width="3.5" customWidth="1"/>
    <col min="2" max="2" width="6.125" style="1" customWidth="1"/>
    <col min="3" max="3" width="4.375" style="1" customWidth="1"/>
    <col min="4" max="4" width="9.375" customWidth="1"/>
    <col min="5" max="5" width="11.625" customWidth="1"/>
    <col min="6" max="9" width="10.625" customWidth="1"/>
    <col min="10" max="10" width="8.625" customWidth="1"/>
  </cols>
  <sheetData>
    <row r="1" spans="1:12" ht="30.75" customHeight="1" x14ac:dyDescent="0.15">
      <c r="A1" s="2" t="s">
        <v>280</v>
      </c>
    </row>
    <row r="2" spans="1:12" ht="10.5" customHeight="1" thickBot="1" x14ac:dyDescent="0.2"/>
    <row r="3" spans="1:12" ht="29.25" customHeight="1" x14ac:dyDescent="0.15">
      <c r="B3" s="1192" t="s">
        <v>60</v>
      </c>
      <c r="C3" s="1193"/>
      <c r="D3" s="94" t="s">
        <v>91</v>
      </c>
      <c r="E3" s="1111" t="str">
        <f>入力表!B53</f>
        <v>母子特訓練</v>
      </c>
      <c r="F3" s="1112"/>
      <c r="G3" s="1113"/>
      <c r="H3" s="189" t="s">
        <v>333</v>
      </c>
      <c r="I3" s="1116">
        <f>入力表!C53</f>
        <v>0</v>
      </c>
      <c r="J3" s="1117"/>
    </row>
    <row r="4" spans="1:12" ht="29.25" customHeight="1" thickBot="1" x14ac:dyDescent="0.2">
      <c r="B4" s="1194" t="s">
        <v>21</v>
      </c>
      <c r="C4" s="1195"/>
      <c r="D4" s="1199">
        <f>入力表!D53</f>
        <v>0</v>
      </c>
      <c r="E4" s="1200"/>
      <c r="F4" s="1200"/>
      <c r="G4" s="1200"/>
      <c r="H4" s="1200"/>
      <c r="I4" s="1200"/>
      <c r="J4" s="1201"/>
    </row>
    <row r="5" spans="1:12" ht="29.25" customHeight="1" x14ac:dyDescent="0.15">
      <c r="B5" s="162"/>
      <c r="C5" s="162"/>
      <c r="D5" s="194"/>
      <c r="E5" s="194"/>
      <c r="F5" s="194"/>
      <c r="G5" s="194"/>
      <c r="H5" s="194"/>
      <c r="I5" s="194"/>
      <c r="J5" s="194"/>
    </row>
    <row r="6" spans="1:12" ht="36" customHeight="1" thickBot="1" x14ac:dyDescent="0.2">
      <c r="B6" s="70" t="s">
        <v>47</v>
      </c>
      <c r="C6" s="7"/>
      <c r="D6" s="20"/>
      <c r="E6" s="163" t="s">
        <v>429</v>
      </c>
      <c r="F6" s="20"/>
      <c r="G6" s="20"/>
      <c r="H6" s="7" t="s">
        <v>84</v>
      </c>
      <c r="I6" s="7"/>
      <c r="J6" s="7"/>
      <c r="K6" s="8"/>
      <c r="L6" s="8"/>
    </row>
    <row r="7" spans="1:12" ht="13.5" customHeight="1" x14ac:dyDescent="0.15">
      <c r="B7" s="1196" t="s">
        <v>203</v>
      </c>
      <c r="C7" s="1197"/>
      <c r="D7" s="1204">
        <f>SUM(F8,H8)</f>
        <v>0</v>
      </c>
      <c r="E7" s="192"/>
      <c r="F7" s="193"/>
      <c r="G7" s="193"/>
      <c r="H7" s="196"/>
      <c r="I7" s="1158" t="s">
        <v>85</v>
      </c>
      <c r="J7" s="1202">
        <v>6</v>
      </c>
      <c r="K7" s="8"/>
      <c r="L7" s="8"/>
    </row>
    <row r="8" spans="1:12" ht="40.5" customHeight="1" x14ac:dyDescent="0.15">
      <c r="B8" s="936"/>
      <c r="C8" s="1198"/>
      <c r="D8" s="1205"/>
      <c r="E8" s="195" t="s">
        <v>425</v>
      </c>
      <c r="F8" s="262">
        <f>入力表!E13</f>
        <v>0</v>
      </c>
      <c r="G8" s="191" t="s">
        <v>254</v>
      </c>
      <c r="H8" s="263">
        <f>入力表!F13</f>
        <v>0</v>
      </c>
      <c r="I8" s="1159"/>
      <c r="J8" s="1203"/>
    </row>
    <row r="9" spans="1:12" ht="30" customHeight="1" thickBot="1" x14ac:dyDescent="0.2">
      <c r="B9" s="71"/>
      <c r="C9" s="72"/>
      <c r="D9" s="1189" t="s">
        <v>166</v>
      </c>
      <c r="E9" s="1191"/>
      <c r="F9" s="1189" t="s">
        <v>30</v>
      </c>
      <c r="G9" s="1190"/>
      <c r="H9" s="1190"/>
      <c r="I9" s="1191"/>
      <c r="J9" s="4" t="s">
        <v>23</v>
      </c>
    </row>
    <row r="10" spans="1:12" s="255" customFormat="1" ht="18" customHeight="1" thickTop="1" x14ac:dyDescent="0.15">
      <c r="B10" s="1206" t="s">
        <v>493</v>
      </c>
      <c r="C10" s="272"/>
      <c r="D10" s="1210"/>
      <c r="E10" s="1211"/>
      <c r="F10" s="1160"/>
      <c r="G10" s="1161"/>
      <c r="H10" s="1161"/>
      <c r="I10" s="1162"/>
      <c r="J10" s="257"/>
    </row>
    <row r="11" spans="1:12" s="255" customFormat="1" ht="18" customHeight="1" x14ac:dyDescent="0.15">
      <c r="B11" s="1207"/>
      <c r="C11" s="260"/>
      <c r="D11" s="1174"/>
      <c r="E11" s="1212"/>
      <c r="F11" s="1163"/>
      <c r="G11" s="1164"/>
      <c r="H11" s="1164"/>
      <c r="I11" s="1165"/>
      <c r="J11" s="258"/>
    </row>
    <row r="12" spans="1:12" s="255" customFormat="1" ht="18" customHeight="1" x14ac:dyDescent="0.15">
      <c r="B12" s="1207"/>
      <c r="D12" s="1174"/>
      <c r="E12" s="1165"/>
      <c r="F12" s="1153"/>
      <c r="G12" s="1154"/>
      <c r="H12" s="1154"/>
      <c r="I12" s="1155"/>
      <c r="J12" s="258"/>
    </row>
    <row r="13" spans="1:12" s="255" customFormat="1" ht="18" customHeight="1" x14ac:dyDescent="0.15">
      <c r="B13" s="1207"/>
      <c r="C13" s="260" t="s">
        <v>382</v>
      </c>
      <c r="D13" s="1174"/>
      <c r="E13" s="1165"/>
      <c r="F13" s="1153"/>
      <c r="G13" s="1154"/>
      <c r="H13" s="1154"/>
      <c r="I13" s="1155"/>
      <c r="J13" s="258"/>
    </row>
    <row r="14" spans="1:12" s="255" customFormat="1" ht="18" customHeight="1" x14ac:dyDescent="0.15">
      <c r="B14" s="1207"/>
      <c r="C14" s="260"/>
      <c r="D14" s="1174"/>
      <c r="E14" s="1165"/>
      <c r="F14" s="1153"/>
      <c r="G14" s="1154"/>
      <c r="H14" s="1154"/>
      <c r="I14" s="1155"/>
      <c r="J14" s="258"/>
    </row>
    <row r="15" spans="1:12" s="255" customFormat="1" ht="18" customHeight="1" x14ac:dyDescent="0.15">
      <c r="B15" s="1207"/>
      <c r="C15" s="260" t="s">
        <v>383</v>
      </c>
      <c r="D15" s="1174"/>
      <c r="E15" s="1165"/>
      <c r="F15" s="1153"/>
      <c r="G15" s="1154"/>
      <c r="H15" s="1154"/>
      <c r="I15" s="1155"/>
      <c r="J15" s="258"/>
    </row>
    <row r="16" spans="1:12" s="255" customFormat="1" ht="18" customHeight="1" x14ac:dyDescent="0.15">
      <c r="B16" s="1207"/>
      <c r="C16" s="260"/>
      <c r="D16" s="1174"/>
      <c r="E16" s="1165"/>
      <c r="F16" s="1153"/>
      <c r="G16" s="1154"/>
      <c r="H16" s="1154"/>
      <c r="I16" s="1155"/>
      <c r="J16" s="258"/>
    </row>
    <row r="17" spans="2:10" s="255" customFormat="1" ht="18" customHeight="1" x14ac:dyDescent="0.15">
      <c r="B17" s="1207"/>
      <c r="C17" s="260" t="s">
        <v>384</v>
      </c>
      <c r="D17" s="1174"/>
      <c r="E17" s="1165"/>
      <c r="F17" s="1153"/>
      <c r="G17" s="1154"/>
      <c r="H17" s="1154"/>
      <c r="I17" s="1155"/>
      <c r="J17" s="258"/>
    </row>
    <row r="18" spans="2:10" s="255" customFormat="1" ht="18" customHeight="1" x14ac:dyDescent="0.15">
      <c r="B18" s="1207"/>
      <c r="C18" s="260"/>
      <c r="D18" s="1174"/>
      <c r="E18" s="1165"/>
      <c r="F18" s="1153"/>
      <c r="G18" s="1154"/>
      <c r="H18" s="1154"/>
      <c r="I18" s="1155"/>
      <c r="J18" s="258"/>
    </row>
    <row r="19" spans="2:10" s="255" customFormat="1" ht="18" customHeight="1" x14ac:dyDescent="0.15">
      <c r="B19" s="1207"/>
      <c r="C19" s="260" t="s">
        <v>385</v>
      </c>
      <c r="D19" s="1174"/>
      <c r="E19" s="1165"/>
      <c r="F19" s="1153"/>
      <c r="G19" s="1154"/>
      <c r="H19" s="1154"/>
      <c r="I19" s="1155"/>
      <c r="J19" s="258"/>
    </row>
    <row r="20" spans="2:10" s="255" customFormat="1" ht="18" customHeight="1" x14ac:dyDescent="0.15">
      <c r="B20" s="1207"/>
      <c r="C20" s="260"/>
      <c r="D20" s="1174"/>
      <c r="E20" s="1165"/>
      <c r="F20" s="1153"/>
      <c r="G20" s="1154"/>
      <c r="H20" s="1154"/>
      <c r="I20" s="1155"/>
      <c r="J20" s="258"/>
    </row>
    <row r="21" spans="2:10" s="255" customFormat="1" ht="18" customHeight="1" thickBot="1" x14ac:dyDescent="0.2">
      <c r="B21" s="1207"/>
      <c r="C21" s="260"/>
      <c r="D21" s="1174"/>
      <c r="E21" s="1165"/>
      <c r="F21" s="1153"/>
      <c r="G21" s="1154"/>
      <c r="H21" s="1154"/>
      <c r="I21" s="1155"/>
      <c r="J21" s="258"/>
    </row>
    <row r="22" spans="2:10" s="255" customFormat="1" ht="27.75" customHeight="1" thickTop="1" thickBot="1" x14ac:dyDescent="0.2">
      <c r="B22" s="1207"/>
      <c r="C22" s="421"/>
      <c r="D22" s="1213"/>
      <c r="E22" s="1214"/>
      <c r="F22" s="1215"/>
      <c r="G22" s="1216"/>
      <c r="H22" s="1216"/>
      <c r="I22" s="1217"/>
      <c r="J22" s="422">
        <f>SUM(J10:J21)</f>
        <v>0</v>
      </c>
    </row>
    <row r="23" spans="2:10" s="255" customFormat="1" ht="18" customHeight="1" thickTop="1" x14ac:dyDescent="0.15">
      <c r="B23" s="1207"/>
      <c r="C23" s="1208" t="s">
        <v>494</v>
      </c>
      <c r="D23" s="1174"/>
      <c r="E23" s="1165"/>
      <c r="F23" s="1153"/>
      <c r="G23" s="1154"/>
      <c r="H23" s="1154"/>
      <c r="I23" s="1155"/>
      <c r="J23" s="258"/>
    </row>
    <row r="24" spans="2:10" s="255" customFormat="1" ht="18" customHeight="1" x14ac:dyDescent="0.15">
      <c r="B24" s="1207"/>
      <c r="C24" s="1209"/>
      <c r="D24" s="1174"/>
      <c r="E24" s="1165"/>
      <c r="F24" s="1153"/>
      <c r="G24" s="1154"/>
      <c r="H24" s="1154"/>
      <c r="I24" s="1155"/>
      <c r="J24" s="258"/>
    </row>
    <row r="25" spans="2:10" s="255" customFormat="1" ht="18" customHeight="1" x14ac:dyDescent="0.15">
      <c r="B25" s="1207"/>
      <c r="C25" s="1209"/>
      <c r="D25" s="1174"/>
      <c r="E25" s="1165"/>
      <c r="F25" s="1153"/>
      <c r="G25" s="1154"/>
      <c r="H25" s="1154"/>
      <c r="I25" s="1155"/>
      <c r="J25" s="258"/>
    </row>
    <row r="26" spans="2:10" s="255" customFormat="1" ht="18" customHeight="1" x14ac:dyDescent="0.15">
      <c r="B26" s="1207"/>
      <c r="C26" s="1209"/>
      <c r="D26" s="1174"/>
      <c r="E26" s="1165"/>
      <c r="F26" s="1153"/>
      <c r="G26" s="1154"/>
      <c r="H26" s="1154"/>
      <c r="I26" s="1155"/>
      <c r="J26" s="258"/>
    </row>
    <row r="27" spans="2:10" s="255" customFormat="1" ht="18" customHeight="1" x14ac:dyDescent="0.15">
      <c r="B27" s="1207"/>
      <c r="C27" s="1209"/>
      <c r="D27" s="1174"/>
      <c r="E27" s="1165"/>
      <c r="F27" s="1153"/>
      <c r="G27" s="1154"/>
      <c r="H27" s="1154"/>
      <c r="I27" s="1155"/>
      <c r="J27" s="258"/>
    </row>
    <row r="28" spans="2:10" s="255" customFormat="1" ht="18" customHeight="1" x14ac:dyDescent="0.15">
      <c r="B28" s="1207"/>
      <c r="C28" s="1209"/>
      <c r="D28" s="1174"/>
      <c r="E28" s="1165"/>
      <c r="F28" s="1153"/>
      <c r="G28" s="1154"/>
      <c r="H28" s="1154"/>
      <c r="I28" s="1155"/>
      <c r="J28" s="258"/>
    </row>
    <row r="29" spans="2:10" s="255" customFormat="1" ht="18" customHeight="1" x14ac:dyDescent="0.15">
      <c r="B29" s="1207"/>
      <c r="C29" s="1209"/>
      <c r="D29" s="1174"/>
      <c r="E29" s="1165"/>
      <c r="F29" s="1153"/>
      <c r="G29" s="1154"/>
      <c r="H29" s="1154"/>
      <c r="I29" s="1155"/>
      <c r="J29" s="258"/>
    </row>
    <row r="30" spans="2:10" s="255" customFormat="1" ht="18" customHeight="1" x14ac:dyDescent="0.15">
      <c r="B30" s="1207"/>
      <c r="C30" s="1209"/>
      <c r="D30" s="1174"/>
      <c r="E30" s="1165"/>
      <c r="F30" s="1153"/>
      <c r="G30" s="1154"/>
      <c r="H30" s="1154"/>
      <c r="I30" s="1155"/>
      <c r="J30" s="258"/>
    </row>
    <row r="31" spans="2:10" s="255" customFormat="1" ht="18" customHeight="1" x14ac:dyDescent="0.15">
      <c r="B31" s="1207"/>
      <c r="C31" s="1209"/>
      <c r="D31" s="1174"/>
      <c r="E31" s="1165"/>
      <c r="F31" s="1153"/>
      <c r="G31" s="1154"/>
      <c r="H31" s="1154"/>
      <c r="I31" s="1155"/>
      <c r="J31" s="258"/>
    </row>
    <row r="32" spans="2:10" s="255" customFormat="1" ht="18" customHeight="1" x14ac:dyDescent="0.15">
      <c r="B32" s="1207"/>
      <c r="C32" s="1209"/>
      <c r="D32" s="1174"/>
      <c r="E32" s="1165"/>
      <c r="F32" s="1153"/>
      <c r="G32" s="1154"/>
      <c r="H32" s="1154"/>
      <c r="I32" s="1155"/>
      <c r="J32" s="258"/>
    </row>
    <row r="33" spans="2:11" s="255" customFormat="1" ht="18" customHeight="1" x14ac:dyDescent="0.15">
      <c r="B33" s="1207"/>
      <c r="C33" s="1209"/>
      <c r="D33" s="1174"/>
      <c r="E33" s="1165"/>
      <c r="F33" s="1153"/>
      <c r="G33" s="1154"/>
      <c r="H33" s="1154"/>
      <c r="I33" s="1155"/>
      <c r="J33" s="258"/>
    </row>
    <row r="34" spans="2:11" s="255" customFormat="1" ht="18" customHeight="1" x14ac:dyDescent="0.15">
      <c r="B34" s="1207"/>
      <c r="C34" s="1209"/>
      <c r="D34" s="1174"/>
      <c r="E34" s="1165"/>
      <c r="F34" s="1153"/>
      <c r="G34" s="1154"/>
      <c r="H34" s="1154"/>
      <c r="I34" s="1155"/>
      <c r="J34" s="258"/>
    </row>
    <row r="35" spans="2:11" s="255" customFormat="1" ht="18" customHeight="1" x14ac:dyDescent="0.15">
      <c r="B35" s="1207"/>
      <c r="C35" s="1209"/>
      <c r="D35" s="1174"/>
      <c r="E35" s="1165"/>
      <c r="F35" s="1153"/>
      <c r="G35" s="1154"/>
      <c r="H35" s="1154"/>
      <c r="I35" s="1155"/>
      <c r="J35" s="258"/>
    </row>
    <row r="36" spans="2:11" s="255" customFormat="1" ht="18" customHeight="1" x14ac:dyDescent="0.15">
      <c r="B36" s="1207"/>
      <c r="C36" s="1209"/>
      <c r="D36" s="1174"/>
      <c r="E36" s="1165"/>
      <c r="F36" s="1153"/>
      <c r="G36" s="1154"/>
      <c r="H36" s="1154"/>
      <c r="I36" s="1155"/>
      <c r="J36" s="258"/>
    </row>
    <row r="37" spans="2:11" s="255" customFormat="1" ht="18" customHeight="1" thickBot="1" x14ac:dyDescent="0.2">
      <c r="B37" s="1207"/>
      <c r="C37" s="1209"/>
      <c r="D37" s="1187"/>
      <c r="E37" s="1188"/>
      <c r="F37" s="1166"/>
      <c r="G37" s="1167"/>
      <c r="H37" s="1167"/>
      <c r="I37" s="1168"/>
      <c r="J37" s="259"/>
      <c r="K37" s="273"/>
    </row>
    <row r="38" spans="2:11" s="28" customFormat="1" ht="27" customHeight="1" thickTop="1" thickBot="1" x14ac:dyDescent="0.2">
      <c r="B38" s="271"/>
      <c r="C38" s="234"/>
      <c r="D38" s="1169"/>
      <c r="E38" s="1170"/>
      <c r="F38" s="444"/>
      <c r="G38" s="445"/>
      <c r="H38" s="1156" t="s">
        <v>426</v>
      </c>
      <c r="I38" s="1157"/>
      <c r="J38" s="422">
        <f>SUM(J22:J37)</f>
        <v>0</v>
      </c>
    </row>
    <row r="39" spans="2:11" s="255" customFormat="1" ht="18" customHeight="1" thickTop="1" x14ac:dyDescent="0.15">
      <c r="B39" s="1220" t="s">
        <v>493</v>
      </c>
      <c r="C39" s="1221" t="s">
        <v>496</v>
      </c>
      <c r="D39" s="1218"/>
      <c r="E39" s="1219"/>
      <c r="F39" s="1160"/>
      <c r="G39" s="1161"/>
      <c r="H39" s="1161"/>
      <c r="I39" s="1162"/>
      <c r="J39" s="257"/>
    </row>
    <row r="40" spans="2:11" s="255" customFormat="1" ht="18" customHeight="1" x14ac:dyDescent="0.15">
      <c r="B40" s="1207"/>
      <c r="C40" s="1209"/>
      <c r="D40" s="1174"/>
      <c r="E40" s="1175"/>
      <c r="F40" s="1163"/>
      <c r="G40" s="1164"/>
      <c r="H40" s="1164"/>
      <c r="I40" s="1165"/>
      <c r="J40" s="258"/>
    </row>
    <row r="41" spans="2:11" s="255" customFormat="1" ht="18" customHeight="1" x14ac:dyDescent="0.15">
      <c r="B41" s="1207"/>
      <c r="C41" s="1209"/>
      <c r="D41" s="1174"/>
      <c r="E41" s="1175"/>
      <c r="F41" s="1153"/>
      <c r="G41" s="1154"/>
      <c r="H41" s="1154"/>
      <c r="I41" s="1155"/>
      <c r="J41" s="258"/>
    </row>
    <row r="42" spans="2:11" s="255" customFormat="1" ht="18" customHeight="1" x14ac:dyDescent="0.15">
      <c r="B42" s="1207"/>
      <c r="C42" s="1209"/>
      <c r="D42" s="1174"/>
      <c r="E42" s="1175"/>
      <c r="F42" s="1153"/>
      <c r="G42" s="1154"/>
      <c r="H42" s="1154"/>
      <c r="I42" s="1155"/>
      <c r="J42" s="258"/>
    </row>
    <row r="43" spans="2:11" s="255" customFormat="1" ht="18" customHeight="1" x14ac:dyDescent="0.15">
      <c r="B43" s="1207"/>
      <c r="C43" s="1209"/>
      <c r="D43" s="1174"/>
      <c r="E43" s="1175"/>
      <c r="F43" s="1153"/>
      <c r="G43" s="1154"/>
      <c r="H43" s="1154"/>
      <c r="I43" s="1155"/>
      <c r="J43" s="258"/>
    </row>
    <row r="44" spans="2:11" s="255" customFormat="1" ht="18" customHeight="1" x14ac:dyDescent="0.15">
      <c r="B44" s="1207"/>
      <c r="C44" s="1209"/>
      <c r="D44" s="1174"/>
      <c r="E44" s="1175"/>
      <c r="F44" s="1153"/>
      <c r="G44" s="1154"/>
      <c r="H44" s="1154"/>
      <c r="I44" s="1155"/>
      <c r="J44" s="258"/>
    </row>
    <row r="45" spans="2:11" s="255" customFormat="1" ht="18" customHeight="1" x14ac:dyDescent="0.15">
      <c r="B45" s="1207"/>
      <c r="C45" s="1209"/>
      <c r="D45" s="1174"/>
      <c r="E45" s="1175"/>
      <c r="F45" s="1153"/>
      <c r="G45" s="1154"/>
      <c r="H45" s="1154"/>
      <c r="I45" s="1155"/>
      <c r="J45" s="258"/>
    </row>
    <row r="46" spans="2:11" s="255" customFormat="1" ht="18" customHeight="1" x14ac:dyDescent="0.15">
      <c r="B46" s="1207"/>
      <c r="C46" s="1209"/>
      <c r="D46" s="1174"/>
      <c r="E46" s="1175"/>
      <c r="F46" s="1153"/>
      <c r="G46" s="1154"/>
      <c r="H46" s="1154"/>
      <c r="I46" s="1155"/>
      <c r="J46" s="258"/>
    </row>
    <row r="47" spans="2:11" s="255" customFormat="1" ht="18" customHeight="1" x14ac:dyDescent="0.15">
      <c r="B47" s="1207"/>
      <c r="C47" s="1209"/>
      <c r="D47" s="1174"/>
      <c r="E47" s="1175"/>
      <c r="F47" s="1153"/>
      <c r="G47" s="1154"/>
      <c r="H47" s="1154"/>
      <c r="I47" s="1155"/>
      <c r="J47" s="258"/>
    </row>
    <row r="48" spans="2:11" s="255" customFormat="1" ht="18" customHeight="1" x14ac:dyDescent="0.15">
      <c r="B48" s="1207"/>
      <c r="C48" s="1209"/>
      <c r="D48" s="1174"/>
      <c r="E48" s="1175"/>
      <c r="F48" s="1153"/>
      <c r="G48" s="1154"/>
      <c r="H48" s="1154"/>
      <c r="I48" s="1155"/>
      <c r="J48" s="258"/>
    </row>
    <row r="49" spans="2:10" s="255" customFormat="1" ht="18" customHeight="1" x14ac:dyDescent="0.15">
      <c r="B49" s="1207"/>
      <c r="C49" s="1209"/>
      <c r="D49" s="1174"/>
      <c r="E49" s="1175"/>
      <c r="F49" s="1153"/>
      <c r="G49" s="1154"/>
      <c r="H49" s="1154"/>
      <c r="I49" s="1155"/>
      <c r="J49" s="258"/>
    </row>
    <row r="50" spans="2:10" s="255" customFormat="1" ht="18" customHeight="1" x14ac:dyDescent="0.15">
      <c r="B50" s="1207"/>
      <c r="C50" s="1209"/>
      <c r="D50" s="1174"/>
      <c r="E50" s="1175"/>
      <c r="F50" s="1153"/>
      <c r="G50" s="1154"/>
      <c r="H50" s="1154"/>
      <c r="I50" s="1155"/>
      <c r="J50" s="258"/>
    </row>
    <row r="51" spans="2:10" s="255" customFormat="1" ht="18" customHeight="1" x14ac:dyDescent="0.15">
      <c r="B51" s="1207"/>
      <c r="C51" s="1209"/>
      <c r="D51" s="1174"/>
      <c r="E51" s="1175"/>
      <c r="F51" s="1153"/>
      <c r="G51" s="1154"/>
      <c r="H51" s="1154"/>
      <c r="I51" s="1155"/>
      <c r="J51" s="258"/>
    </row>
    <row r="52" spans="2:10" s="255" customFormat="1" ht="18" customHeight="1" x14ac:dyDescent="0.15">
      <c r="B52" s="1207"/>
      <c r="C52" s="1209"/>
      <c r="D52" s="1174"/>
      <c r="E52" s="1175"/>
      <c r="F52" s="1153"/>
      <c r="G52" s="1154"/>
      <c r="H52" s="1154"/>
      <c r="I52" s="1155"/>
      <c r="J52" s="258"/>
    </row>
    <row r="53" spans="2:10" s="255" customFormat="1" ht="18" customHeight="1" x14ac:dyDescent="0.15">
      <c r="B53" s="1207"/>
      <c r="C53" s="1209"/>
      <c r="D53" s="1174"/>
      <c r="E53" s="1175"/>
      <c r="F53" s="1153"/>
      <c r="G53" s="1154"/>
      <c r="H53" s="1154"/>
      <c r="I53" s="1155"/>
      <c r="J53" s="258"/>
    </row>
    <row r="54" spans="2:10" s="255" customFormat="1" ht="18" customHeight="1" x14ac:dyDescent="0.15">
      <c r="B54" s="1207"/>
      <c r="C54" s="1209"/>
      <c r="D54" s="1174"/>
      <c r="E54" s="1175"/>
      <c r="F54" s="1153"/>
      <c r="G54" s="1154"/>
      <c r="H54" s="1154"/>
      <c r="I54" s="1155"/>
      <c r="J54" s="258"/>
    </row>
    <row r="55" spans="2:10" s="255" customFormat="1" ht="18" customHeight="1" x14ac:dyDescent="0.15">
      <c r="B55" s="1207"/>
      <c r="C55" s="1209"/>
      <c r="D55" s="1174"/>
      <c r="E55" s="1175"/>
      <c r="F55" s="1153"/>
      <c r="G55" s="1154"/>
      <c r="H55" s="1154"/>
      <c r="I55" s="1155"/>
      <c r="J55" s="258"/>
    </row>
    <row r="56" spans="2:10" s="255" customFormat="1" ht="18" customHeight="1" x14ac:dyDescent="0.15">
      <c r="B56" s="1207"/>
      <c r="C56" s="1209"/>
      <c r="D56" s="1174"/>
      <c r="E56" s="1175"/>
      <c r="F56" s="1153"/>
      <c r="G56" s="1154"/>
      <c r="H56" s="1154"/>
      <c r="I56" s="1155"/>
      <c r="J56" s="258"/>
    </row>
    <row r="57" spans="2:10" s="255" customFormat="1" ht="18" customHeight="1" x14ac:dyDescent="0.15">
      <c r="B57" s="1207"/>
      <c r="C57" s="1209"/>
      <c r="D57" s="1174"/>
      <c r="E57" s="1175"/>
      <c r="F57" s="1153"/>
      <c r="G57" s="1154"/>
      <c r="H57" s="1154"/>
      <c r="I57" s="1155"/>
      <c r="J57" s="258"/>
    </row>
    <row r="58" spans="2:10" s="255" customFormat="1" ht="18" customHeight="1" x14ac:dyDescent="0.15">
      <c r="B58" s="1207"/>
      <c r="C58" s="1209"/>
      <c r="D58" s="1174"/>
      <c r="E58" s="1175"/>
      <c r="F58" s="1153"/>
      <c r="G58" s="1154"/>
      <c r="H58" s="1154"/>
      <c r="I58" s="1155"/>
      <c r="J58" s="258"/>
    </row>
    <row r="59" spans="2:10" s="255" customFormat="1" ht="18" customHeight="1" x14ac:dyDescent="0.15">
      <c r="B59" s="1207"/>
      <c r="C59" s="1209"/>
      <c r="D59" s="1174"/>
      <c r="E59" s="1175"/>
      <c r="F59" s="1153"/>
      <c r="G59" s="1154"/>
      <c r="H59" s="1154"/>
      <c r="I59" s="1155"/>
      <c r="J59" s="258"/>
    </row>
    <row r="60" spans="2:10" s="255" customFormat="1" ht="18" customHeight="1" x14ac:dyDescent="0.15">
      <c r="B60" s="1207"/>
      <c r="C60" s="1209"/>
      <c r="D60" s="1174"/>
      <c r="E60" s="1175"/>
      <c r="F60" s="1153"/>
      <c r="G60" s="1154"/>
      <c r="H60" s="1154"/>
      <c r="I60" s="1155"/>
      <c r="J60" s="258"/>
    </row>
    <row r="61" spans="2:10" s="255" customFormat="1" ht="18" customHeight="1" x14ac:dyDescent="0.15">
      <c r="B61" s="1207"/>
      <c r="C61" s="1209"/>
      <c r="D61" s="1174"/>
      <c r="E61" s="1175"/>
      <c r="F61" s="1153"/>
      <c r="G61" s="1154"/>
      <c r="H61" s="1154"/>
      <c r="I61" s="1155"/>
      <c r="J61" s="258"/>
    </row>
    <row r="62" spans="2:10" s="255" customFormat="1" ht="18" customHeight="1" x14ac:dyDescent="0.15">
      <c r="B62" s="1207"/>
      <c r="C62" s="1209"/>
      <c r="D62" s="1174"/>
      <c r="E62" s="1175"/>
      <c r="F62" s="1153"/>
      <c r="G62" s="1154"/>
      <c r="H62" s="1154"/>
      <c r="I62" s="1155"/>
      <c r="J62" s="258"/>
    </row>
    <row r="63" spans="2:10" s="255" customFormat="1" ht="18" customHeight="1" x14ac:dyDescent="0.15">
      <c r="B63" s="1207"/>
      <c r="C63" s="1209"/>
      <c r="D63" s="1174"/>
      <c r="E63" s="1175"/>
      <c r="F63" s="1153"/>
      <c r="G63" s="1154"/>
      <c r="H63" s="1154"/>
      <c r="I63" s="1155"/>
      <c r="J63" s="258"/>
    </row>
    <row r="64" spans="2:10" s="255" customFormat="1" ht="18" customHeight="1" x14ac:dyDescent="0.15">
      <c r="B64" s="1207"/>
      <c r="C64" s="1209"/>
      <c r="D64" s="1174"/>
      <c r="E64" s="1175"/>
      <c r="F64" s="1153"/>
      <c r="G64" s="1154"/>
      <c r="H64" s="1154"/>
      <c r="I64" s="1155"/>
      <c r="J64" s="258"/>
    </row>
    <row r="65" spans="2:10" s="255" customFormat="1" ht="18" customHeight="1" x14ac:dyDescent="0.15">
      <c r="B65" s="1207"/>
      <c r="C65" s="1209"/>
      <c r="D65" s="1174"/>
      <c r="E65" s="1175"/>
      <c r="F65" s="1153"/>
      <c r="G65" s="1154"/>
      <c r="H65" s="1154"/>
      <c r="I65" s="1155"/>
      <c r="J65" s="258"/>
    </row>
    <row r="66" spans="2:10" s="255" customFormat="1" ht="18" customHeight="1" thickBot="1" x14ac:dyDescent="0.2">
      <c r="B66" s="1207"/>
      <c r="C66" s="1209"/>
      <c r="D66" s="1187"/>
      <c r="E66" s="1188"/>
      <c r="F66" s="1166"/>
      <c r="G66" s="1167"/>
      <c r="H66" s="1167"/>
      <c r="I66" s="1168"/>
      <c r="J66" s="259"/>
    </row>
    <row r="67" spans="2:10" s="28" customFormat="1" ht="27" customHeight="1" thickTop="1" x14ac:dyDescent="0.15">
      <c r="B67" s="269"/>
      <c r="C67" s="270"/>
      <c r="D67" s="1176"/>
      <c r="E67" s="1177"/>
      <c r="F67" s="29"/>
      <c r="G67" s="30"/>
      <c r="H67" s="30"/>
      <c r="I67" s="30" t="s">
        <v>281</v>
      </c>
      <c r="J67" s="264">
        <f>SUM(J39:J66)</f>
        <v>0</v>
      </c>
    </row>
    <row r="68" spans="2:10" s="28" customFormat="1" ht="31.5" customHeight="1" thickBot="1" x14ac:dyDescent="0.2">
      <c r="B68" s="271"/>
      <c r="C68" s="114"/>
      <c r="D68" s="115"/>
      <c r="E68" s="115"/>
      <c r="F68" s="115"/>
      <c r="G68" s="115"/>
      <c r="H68" s="1222" t="s">
        <v>370</v>
      </c>
      <c r="I68" s="1223"/>
      <c r="J68" s="265">
        <f>J38+J67</f>
        <v>0</v>
      </c>
    </row>
    <row r="69" spans="2:10" ht="18" customHeight="1" x14ac:dyDescent="0.15">
      <c r="B69" s="1171" t="s">
        <v>42</v>
      </c>
      <c r="C69" s="1178"/>
      <c r="D69" s="1181"/>
      <c r="E69" s="1182"/>
      <c r="F69" s="68" t="s">
        <v>68</v>
      </c>
      <c r="G69" s="38"/>
      <c r="H69" s="38"/>
      <c r="I69" s="38"/>
      <c r="J69" s="266">
        <v>3</v>
      </c>
    </row>
    <row r="70" spans="2:10" ht="18" customHeight="1" x14ac:dyDescent="0.15">
      <c r="B70" s="1172"/>
      <c r="C70" s="1179"/>
      <c r="D70" s="1183"/>
      <c r="E70" s="1184"/>
      <c r="F70" s="69" t="s">
        <v>69</v>
      </c>
      <c r="G70" s="3"/>
      <c r="H70" s="3"/>
      <c r="I70" s="3"/>
      <c r="J70" s="267">
        <v>3</v>
      </c>
    </row>
    <row r="71" spans="2:10" ht="18" customHeight="1" thickBot="1" x14ac:dyDescent="0.2">
      <c r="B71" s="1173"/>
      <c r="C71" s="1180"/>
      <c r="D71" s="1185"/>
      <c r="E71" s="1186"/>
      <c r="F71" s="39"/>
      <c r="G71" s="40"/>
      <c r="H71" s="40"/>
      <c r="I71" s="40"/>
      <c r="J71" s="268">
        <f>SUM(J69:J70)</f>
        <v>6</v>
      </c>
    </row>
    <row r="72" spans="2:10" ht="8.25" customHeight="1" x14ac:dyDescent="0.15"/>
    <row r="73" spans="2:10" x14ac:dyDescent="0.15">
      <c r="B73" s="236" t="str">
        <f>IF(J38=F8,"","＜ERROR＞学科時間数が一致していません！")</f>
        <v/>
      </c>
    </row>
    <row r="74" spans="2:10" x14ac:dyDescent="0.15">
      <c r="B74" s="236" t="str">
        <f>IF(J67=H8,"","＜ERROR＞実技時間数が一致していません！")</f>
        <v/>
      </c>
    </row>
    <row r="78" spans="2:10" ht="11.25" customHeight="1" x14ac:dyDescent="0.15"/>
  </sheetData>
  <sheetProtection sheet="1" objects="1" scenarios="1" formatCells="0" formatColumns="0" formatRows="0" insertRows="0" deleteRows="0"/>
  <mergeCells count="134">
    <mergeCell ref="B39:B66"/>
    <mergeCell ref="C39:C66"/>
    <mergeCell ref="D57:E57"/>
    <mergeCell ref="F57:I57"/>
    <mergeCell ref="D58:E58"/>
    <mergeCell ref="F58:I58"/>
    <mergeCell ref="D56:E56"/>
    <mergeCell ref="H68:I68"/>
    <mergeCell ref="F63:I63"/>
    <mergeCell ref="D59:E59"/>
    <mergeCell ref="F59:I59"/>
    <mergeCell ref="D60:E60"/>
    <mergeCell ref="F60:I60"/>
    <mergeCell ref="D61:E61"/>
    <mergeCell ref="F61:I61"/>
    <mergeCell ref="D62:E62"/>
    <mergeCell ref="F62:I62"/>
    <mergeCell ref="D44:E44"/>
    <mergeCell ref="D45:E45"/>
    <mergeCell ref="D46:E46"/>
    <mergeCell ref="D47:E47"/>
    <mergeCell ref="F49:I49"/>
    <mergeCell ref="F47:I47"/>
    <mergeCell ref="F44:I44"/>
    <mergeCell ref="F53:I53"/>
    <mergeCell ref="D54:E54"/>
    <mergeCell ref="F54:I54"/>
    <mergeCell ref="D53:E53"/>
    <mergeCell ref="F22:I22"/>
    <mergeCell ref="F23:I23"/>
    <mergeCell ref="D24:E24"/>
    <mergeCell ref="F24:I24"/>
    <mergeCell ref="D25:E25"/>
    <mergeCell ref="F25:I25"/>
    <mergeCell ref="D27:E27"/>
    <mergeCell ref="F27:I27"/>
    <mergeCell ref="D31:E31"/>
    <mergeCell ref="F31:I31"/>
    <mergeCell ref="F28:I28"/>
    <mergeCell ref="D29:E29"/>
    <mergeCell ref="F29:I29"/>
    <mergeCell ref="D30:E30"/>
    <mergeCell ref="F30:I30"/>
    <mergeCell ref="D40:E40"/>
    <mergeCell ref="D41:E41"/>
    <mergeCell ref="D42:E42"/>
    <mergeCell ref="D43:E43"/>
    <mergeCell ref="D39:E39"/>
    <mergeCell ref="D11:E11"/>
    <mergeCell ref="D12:E12"/>
    <mergeCell ref="D13:E13"/>
    <mergeCell ref="D18:E18"/>
    <mergeCell ref="D19:E19"/>
    <mergeCell ref="D33:E33"/>
    <mergeCell ref="D34:E34"/>
    <mergeCell ref="D20:E20"/>
    <mergeCell ref="D28:E28"/>
    <mergeCell ref="D23:E23"/>
    <mergeCell ref="D26:E26"/>
    <mergeCell ref="D32:E32"/>
    <mergeCell ref="D21:E21"/>
    <mergeCell ref="D22:E22"/>
    <mergeCell ref="F10:I10"/>
    <mergeCell ref="F11:I11"/>
    <mergeCell ref="F12:I12"/>
    <mergeCell ref="F9:I9"/>
    <mergeCell ref="B3:C3"/>
    <mergeCell ref="B4:C4"/>
    <mergeCell ref="B7:C8"/>
    <mergeCell ref="D9:E9"/>
    <mergeCell ref="E3:G3"/>
    <mergeCell ref="I3:J3"/>
    <mergeCell ref="D4:J4"/>
    <mergeCell ref="J7:J8"/>
    <mergeCell ref="D7:D8"/>
    <mergeCell ref="B10:B37"/>
    <mergeCell ref="C23:C37"/>
    <mergeCell ref="D35:E35"/>
    <mergeCell ref="D36:E36"/>
    <mergeCell ref="D37:E37"/>
    <mergeCell ref="F15:I15"/>
    <mergeCell ref="D14:E14"/>
    <mergeCell ref="D15:E15"/>
    <mergeCell ref="D16:E16"/>
    <mergeCell ref="D17:E17"/>
    <mergeCell ref="D10:E10"/>
    <mergeCell ref="D38:E38"/>
    <mergeCell ref="B69:B71"/>
    <mergeCell ref="F46:I46"/>
    <mergeCell ref="F64:I64"/>
    <mergeCell ref="F66:I66"/>
    <mergeCell ref="F50:I50"/>
    <mergeCell ref="F65:I65"/>
    <mergeCell ref="F48:I48"/>
    <mergeCell ref="D63:E63"/>
    <mergeCell ref="D65:E65"/>
    <mergeCell ref="D67:E67"/>
    <mergeCell ref="C69:C71"/>
    <mergeCell ref="D69:E71"/>
    <mergeCell ref="D48:E48"/>
    <mergeCell ref="D49:E49"/>
    <mergeCell ref="D50:E50"/>
    <mergeCell ref="D64:E64"/>
    <mergeCell ref="D66:E66"/>
    <mergeCell ref="D51:E51"/>
    <mergeCell ref="F51:I51"/>
    <mergeCell ref="D52:E52"/>
    <mergeCell ref="F52:I52"/>
    <mergeCell ref="D55:E55"/>
    <mergeCell ref="F55:I55"/>
    <mergeCell ref="F56:I56"/>
    <mergeCell ref="H38:I38"/>
    <mergeCell ref="I7:I8"/>
    <mergeCell ref="F43:I43"/>
    <mergeCell ref="F45:I45"/>
    <mergeCell ref="F39:I39"/>
    <mergeCell ref="F40:I40"/>
    <mergeCell ref="F41:I41"/>
    <mergeCell ref="F42:I42"/>
    <mergeCell ref="F18:I18"/>
    <mergeCell ref="F19:I19"/>
    <mergeCell ref="F37:I37"/>
    <mergeCell ref="F33:I33"/>
    <mergeCell ref="F35:I35"/>
    <mergeCell ref="F36:I36"/>
    <mergeCell ref="F34:I34"/>
    <mergeCell ref="F20:I20"/>
    <mergeCell ref="F21:I21"/>
    <mergeCell ref="F32:I32"/>
    <mergeCell ref="F26:I26"/>
    <mergeCell ref="F14:I14"/>
    <mergeCell ref="F16:I16"/>
    <mergeCell ref="F17:I17"/>
    <mergeCell ref="F13:I13"/>
  </mergeCells>
  <phoneticPr fontId="2"/>
  <conditionalFormatting sqref="J67">
    <cfRule type="cellIs" dxfId="43" priority="1" stopIfTrue="1" operator="notEqual">
      <formula>$H$8</formula>
    </cfRule>
  </conditionalFormatting>
  <conditionalFormatting sqref="J38">
    <cfRule type="cellIs" dxfId="42" priority="2" stopIfTrue="1" operator="notEqual">
      <formula>$F$8</formula>
    </cfRule>
  </conditionalFormatting>
  <conditionalFormatting sqref="H8">
    <cfRule type="cellIs" dxfId="41" priority="3" stopIfTrue="1" operator="notEqual">
      <formula>$J$67</formula>
    </cfRule>
  </conditionalFormatting>
  <conditionalFormatting sqref="F8">
    <cfRule type="cellIs" dxfId="40" priority="4" stopIfTrue="1" operator="notEqual">
      <formula>$J$38</formula>
    </cfRule>
  </conditionalFormatting>
  <conditionalFormatting sqref="D7:D8">
    <cfRule type="cellIs" dxfId="39" priority="5" stopIfTrue="1" operator="notEqual">
      <formula>$J$68</formula>
    </cfRule>
    <cfRule type="cellIs" dxfId="38" priority="6" stopIfTrue="1" operator="lessThan">
      <formula>92</formula>
    </cfRule>
  </conditionalFormatting>
  <conditionalFormatting sqref="J68">
    <cfRule type="cellIs" dxfId="37" priority="7" stopIfTrue="1" operator="notEqual">
      <formula>$D$7</formula>
    </cfRule>
    <cfRule type="cellIs" dxfId="36" priority="8" stopIfTrue="1" operator="lessThan">
      <formula>92</formula>
    </cfRule>
  </conditionalFormatting>
  <dataValidations count="1">
    <dataValidation type="whole" operator="equal" allowBlank="1" showInputMessage="1" showErrorMessage="1" error="準備講習は25時間で設定してください" sqref="J22">
      <formula1>25</formula1>
    </dataValidation>
  </dataValidations>
  <printOptions horizontalCentered="1"/>
  <pageMargins left="0.78740157480314965" right="0.19685039370078741" top="0.59055118110236227" bottom="0.59055118110236227" header="0.39370078740157483" footer="0.31496062992125984"/>
  <pageSetup paperSize="9" fitToHeight="2" orientation="portrait" r:id="rId1"/>
  <headerFooter alignWithMargins="0">
    <oddHeader>&amp;R&amp;10&amp;F</oddHeader>
  </headerFooter>
  <rowBreaks count="1" manualBreakCount="1">
    <brk id="38" max="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showZeros="0" view="pageBreakPreview" zoomScale="90" zoomScaleNormal="100" zoomScaleSheetLayoutView="90" workbookViewId="0"/>
  </sheetViews>
  <sheetFormatPr defaultRowHeight="13.5" x14ac:dyDescent="0.15"/>
  <cols>
    <col min="1" max="1" width="3.5" customWidth="1"/>
    <col min="2" max="2" width="10" style="1" customWidth="1"/>
    <col min="3" max="3" width="9.125" customWidth="1"/>
    <col min="4" max="8" width="10.625" customWidth="1"/>
    <col min="9" max="9" width="7.625" customWidth="1"/>
  </cols>
  <sheetData>
    <row r="1" spans="1:11" ht="30.75" customHeight="1" x14ac:dyDescent="0.15">
      <c r="A1" s="2" t="s">
        <v>282</v>
      </c>
    </row>
    <row r="2" spans="1:11" ht="10.5" customHeight="1" thickBot="1" x14ac:dyDescent="0.2"/>
    <row r="3" spans="1:11" ht="29.25" customHeight="1" x14ac:dyDescent="0.15">
      <c r="B3" s="17" t="s">
        <v>60</v>
      </c>
      <c r="C3" s="623" t="s">
        <v>91</v>
      </c>
      <c r="D3" s="1111" t="str">
        <f>入力表!B53</f>
        <v>母子特訓練</v>
      </c>
      <c r="E3" s="1112"/>
      <c r="F3" s="1113"/>
      <c r="G3" s="189" t="s">
        <v>333</v>
      </c>
      <c r="H3" s="1231">
        <f>入力表!C53</f>
        <v>0</v>
      </c>
      <c r="I3" s="1232"/>
    </row>
    <row r="4" spans="1:11" ht="29.25" customHeight="1" thickBot="1" x14ac:dyDescent="0.2">
      <c r="B4" s="197" t="s">
        <v>21</v>
      </c>
      <c r="C4" s="1194">
        <f>入力表!D53</f>
        <v>0</v>
      </c>
      <c r="D4" s="1233"/>
      <c r="E4" s="1233"/>
      <c r="F4" s="1233"/>
      <c r="G4" s="1233"/>
      <c r="H4" s="1233"/>
      <c r="I4" s="1195"/>
    </row>
    <row r="5" spans="1:11" ht="12.75" customHeight="1" thickBot="1" x14ac:dyDescent="0.2">
      <c r="B5" s="23"/>
      <c r="C5" s="23"/>
      <c r="D5" s="23"/>
      <c r="E5" s="23"/>
      <c r="F5" s="23"/>
      <c r="G5" s="23"/>
      <c r="H5" s="23"/>
      <c r="I5" s="23"/>
    </row>
    <row r="6" spans="1:11" ht="29.25" customHeight="1" x14ac:dyDescent="0.15">
      <c r="B6" s="17" t="s">
        <v>72</v>
      </c>
      <c r="C6" s="623" t="s">
        <v>70</v>
      </c>
      <c r="D6" s="201" t="str">
        <f>IF(入力表!B63="○","○","－")</f>
        <v>－</v>
      </c>
      <c r="E6" s="198"/>
      <c r="F6" s="624" t="s">
        <v>71</v>
      </c>
      <c r="G6" s="201" t="str">
        <f>IF(入力表!C63="○","○","－")</f>
        <v>－</v>
      </c>
      <c r="H6" s="198"/>
      <c r="I6" s="158"/>
    </row>
    <row r="7" spans="1:11" ht="29.25" customHeight="1" x14ac:dyDescent="0.15">
      <c r="B7" s="912" t="s">
        <v>90</v>
      </c>
      <c r="C7" s="517" t="s">
        <v>513</v>
      </c>
      <c r="D7" s="965">
        <f>入力表!E63</f>
        <v>0</v>
      </c>
      <c r="E7" s="798"/>
      <c r="F7" s="23" t="s">
        <v>512</v>
      </c>
      <c r="G7" s="707" t="s">
        <v>514</v>
      </c>
      <c r="H7" s="708">
        <f>入力表!D63</f>
        <v>0</v>
      </c>
      <c r="I7" s="709" t="s">
        <v>524</v>
      </c>
    </row>
    <row r="8" spans="1:11" ht="29.25" customHeight="1" x14ac:dyDescent="0.15">
      <c r="B8" s="1118"/>
      <c r="C8" s="1242" t="s">
        <v>515</v>
      </c>
      <c r="D8" s="1243"/>
      <c r="E8" s="710">
        <f>入力表!F63</f>
        <v>0</v>
      </c>
      <c r="F8" s="711" t="s">
        <v>524</v>
      </c>
      <c r="G8" s="200" t="s">
        <v>283</v>
      </c>
      <c r="H8" s="625">
        <f>入力表!H63</f>
        <v>0</v>
      </c>
      <c r="I8" s="626" t="s">
        <v>524</v>
      </c>
    </row>
    <row r="9" spans="1:11" ht="30" customHeight="1" thickBot="1" x14ac:dyDescent="0.2">
      <c r="B9" s="205" t="s">
        <v>34</v>
      </c>
      <c r="C9" s="590" t="s">
        <v>133</v>
      </c>
      <c r="D9" s="436" t="str">
        <f>IF(入力表!I63="○","○","－")</f>
        <v>－</v>
      </c>
      <c r="E9" s="628" t="s">
        <v>108</v>
      </c>
      <c r="F9" s="436" t="str">
        <f>IF(入力表!J63="○","○","－")</f>
        <v>－</v>
      </c>
      <c r="G9" s="627" t="s">
        <v>191</v>
      </c>
      <c r="H9" s="437" t="str">
        <f>IF(入力表!K63="○","○","－")</f>
        <v>－</v>
      </c>
      <c r="I9" s="438"/>
    </row>
    <row r="10" spans="1:11" ht="45.75" customHeight="1" thickTop="1" thickBot="1" x14ac:dyDescent="0.2">
      <c r="B10" s="93" t="s">
        <v>285</v>
      </c>
      <c r="C10" s="629">
        <f>入力表!L63</f>
        <v>0</v>
      </c>
      <c r="D10" s="1237" t="s">
        <v>416</v>
      </c>
      <c r="E10" s="1238"/>
      <c r="F10" s="1238"/>
      <c r="G10" s="1238"/>
      <c r="H10" s="1238"/>
      <c r="I10" s="1239"/>
    </row>
    <row r="11" spans="1:11" ht="29.25" customHeight="1" thickTop="1" thickBot="1" x14ac:dyDescent="0.2">
      <c r="B11" s="59" t="s">
        <v>167</v>
      </c>
      <c r="C11" s="202" t="s">
        <v>501</v>
      </c>
      <c r="D11" s="439">
        <f>入力表!M63</f>
        <v>0</v>
      </c>
      <c r="E11" s="630" t="s">
        <v>118</v>
      </c>
      <c r="F11" s="440">
        <f>入力表!N63</f>
        <v>0</v>
      </c>
      <c r="G11" s="630" t="s">
        <v>42</v>
      </c>
      <c r="H11" s="1240">
        <f>入力表!O63</f>
        <v>0</v>
      </c>
      <c r="I11" s="1241"/>
    </row>
    <row r="12" spans="1:11" ht="72" customHeight="1" thickTop="1" thickBot="1" x14ac:dyDescent="0.2">
      <c r="B12" s="382" t="s">
        <v>373</v>
      </c>
      <c r="C12" s="1244"/>
      <c r="D12" s="1245"/>
      <c r="E12" s="1245"/>
      <c r="F12" s="1245"/>
      <c r="G12" s="1245"/>
      <c r="H12" s="1245"/>
      <c r="I12" s="1246"/>
    </row>
    <row r="13" spans="1:11" ht="17.25" customHeight="1" x14ac:dyDescent="0.15">
      <c r="B13" s="203" t="s">
        <v>374</v>
      </c>
      <c r="C13" s="23"/>
      <c r="D13" s="23"/>
      <c r="E13" s="23"/>
      <c r="F13" s="23"/>
      <c r="G13" s="23"/>
      <c r="H13" s="23"/>
      <c r="I13" s="23"/>
    </row>
    <row r="14" spans="1:11" ht="17.25" customHeight="1" x14ac:dyDescent="0.15">
      <c r="B14" s="204"/>
      <c r="C14" s="23"/>
      <c r="D14" s="23"/>
      <c r="E14" s="23"/>
      <c r="F14" s="23"/>
      <c r="G14" s="23"/>
      <c r="H14" s="23"/>
      <c r="I14" s="23"/>
    </row>
    <row r="15" spans="1:11" ht="27" customHeight="1" thickBot="1" x14ac:dyDescent="0.2">
      <c r="B15" s="70" t="s">
        <v>258</v>
      </c>
      <c r="C15" s="20"/>
      <c r="E15" s="163" t="s">
        <v>1</v>
      </c>
      <c r="F15" s="20"/>
      <c r="G15" s="7"/>
      <c r="H15" s="7"/>
      <c r="I15" s="7"/>
      <c r="J15" s="8"/>
      <c r="K15" s="8"/>
    </row>
    <row r="16" spans="1:11" ht="33.75" customHeight="1" x14ac:dyDescent="0.15">
      <c r="B16" s="73" t="s">
        <v>204</v>
      </c>
      <c r="C16" s="25"/>
      <c r="D16" s="256">
        <f>入力表!G13</f>
        <v>0</v>
      </c>
      <c r="E16" s="199" t="s">
        <v>77</v>
      </c>
      <c r="F16" s="11"/>
      <c r="G16" s="25"/>
      <c r="H16" s="19"/>
      <c r="I16" s="26"/>
    </row>
    <row r="17" spans="2:9" ht="30" customHeight="1" thickBot="1" x14ac:dyDescent="0.2">
      <c r="B17" s="332"/>
      <c r="C17" s="868" t="s">
        <v>168</v>
      </c>
      <c r="D17" s="1191"/>
      <c r="E17" s="1190" t="s">
        <v>169</v>
      </c>
      <c r="F17" s="1235"/>
      <c r="G17" s="1235"/>
      <c r="H17" s="1236"/>
      <c r="I17" s="4" t="s">
        <v>23</v>
      </c>
    </row>
    <row r="18" spans="2:9" s="255" customFormat="1" ht="18" customHeight="1" thickTop="1" x14ac:dyDescent="0.15">
      <c r="B18" s="1209" t="s">
        <v>495</v>
      </c>
      <c r="C18" s="1210"/>
      <c r="D18" s="1219"/>
      <c r="E18" s="1161"/>
      <c r="F18" s="1234"/>
      <c r="G18" s="1234"/>
      <c r="H18" s="1219"/>
      <c r="I18" s="257"/>
    </row>
    <row r="19" spans="2:9" s="255" customFormat="1" ht="18" customHeight="1" x14ac:dyDescent="0.15">
      <c r="B19" s="1209"/>
      <c r="C19" s="1230"/>
      <c r="D19" s="1175"/>
      <c r="E19" s="1154"/>
      <c r="F19" s="1226"/>
      <c r="G19" s="1226"/>
      <c r="H19" s="1175"/>
      <c r="I19" s="258"/>
    </row>
    <row r="20" spans="2:9" s="255" customFormat="1" ht="18" customHeight="1" x14ac:dyDescent="0.15">
      <c r="B20" s="1209"/>
      <c r="C20" s="1230"/>
      <c r="D20" s="1175"/>
      <c r="E20" s="1154"/>
      <c r="F20" s="1226"/>
      <c r="G20" s="1226"/>
      <c r="H20" s="1175"/>
      <c r="I20" s="258"/>
    </row>
    <row r="21" spans="2:9" s="255" customFormat="1" ht="18" customHeight="1" x14ac:dyDescent="0.15">
      <c r="B21" s="1209"/>
      <c r="C21" s="1230"/>
      <c r="D21" s="1175"/>
      <c r="E21" s="1154"/>
      <c r="F21" s="1226"/>
      <c r="G21" s="1226"/>
      <c r="H21" s="1175"/>
      <c r="I21" s="258"/>
    </row>
    <row r="22" spans="2:9" s="255" customFormat="1" ht="18" customHeight="1" x14ac:dyDescent="0.15">
      <c r="B22" s="1209"/>
      <c r="C22" s="1230"/>
      <c r="D22" s="1175"/>
      <c r="E22" s="1154"/>
      <c r="F22" s="1226"/>
      <c r="G22" s="1226"/>
      <c r="H22" s="1175"/>
      <c r="I22" s="258"/>
    </row>
    <row r="23" spans="2:9" s="255" customFormat="1" ht="18" customHeight="1" x14ac:dyDescent="0.15">
      <c r="B23" s="1209"/>
      <c r="C23" s="1230"/>
      <c r="D23" s="1175"/>
      <c r="E23" s="1154"/>
      <c r="F23" s="1226"/>
      <c r="G23" s="1226"/>
      <c r="H23" s="1175"/>
      <c r="I23" s="258"/>
    </row>
    <row r="24" spans="2:9" s="255" customFormat="1" ht="18" customHeight="1" x14ac:dyDescent="0.15">
      <c r="B24" s="1209"/>
      <c r="C24" s="1230"/>
      <c r="D24" s="1175"/>
      <c r="E24" s="1154"/>
      <c r="F24" s="1226"/>
      <c r="G24" s="1226"/>
      <c r="H24" s="1175"/>
      <c r="I24" s="258"/>
    </row>
    <row r="25" spans="2:9" s="255" customFormat="1" ht="18" customHeight="1" x14ac:dyDescent="0.15">
      <c r="B25" s="1209"/>
      <c r="C25" s="1230"/>
      <c r="D25" s="1175"/>
      <c r="E25" s="1154"/>
      <c r="F25" s="1226"/>
      <c r="G25" s="1226"/>
      <c r="H25" s="1175"/>
      <c r="I25" s="258"/>
    </row>
    <row r="26" spans="2:9" s="255" customFormat="1" ht="18" customHeight="1" x14ac:dyDescent="0.15">
      <c r="B26" s="1209"/>
      <c r="C26" s="1230"/>
      <c r="D26" s="1175"/>
      <c r="E26" s="1154"/>
      <c r="F26" s="1226"/>
      <c r="G26" s="1226"/>
      <c r="H26" s="1175"/>
      <c r="I26" s="258"/>
    </row>
    <row r="27" spans="2:9" s="255" customFormat="1" ht="18" customHeight="1" x14ac:dyDescent="0.15">
      <c r="B27" s="1209"/>
      <c r="C27" s="1230"/>
      <c r="D27" s="1175"/>
      <c r="E27" s="1154"/>
      <c r="F27" s="1226"/>
      <c r="G27" s="1226"/>
      <c r="H27" s="1175"/>
      <c r="I27" s="258"/>
    </row>
    <row r="28" spans="2:9" s="255" customFormat="1" ht="18" customHeight="1" x14ac:dyDescent="0.15">
      <c r="B28" s="1209"/>
      <c r="C28" s="1230"/>
      <c r="D28" s="1175"/>
      <c r="E28" s="1154"/>
      <c r="F28" s="1226"/>
      <c r="G28" s="1226"/>
      <c r="H28" s="1175"/>
      <c r="I28" s="258"/>
    </row>
    <row r="29" spans="2:9" s="255" customFormat="1" ht="18" customHeight="1" x14ac:dyDescent="0.15">
      <c r="B29" s="1209"/>
      <c r="C29" s="1230"/>
      <c r="D29" s="1175"/>
      <c r="E29" s="1154"/>
      <c r="F29" s="1226"/>
      <c r="G29" s="1226"/>
      <c r="H29" s="1175"/>
      <c r="I29" s="258"/>
    </row>
    <row r="30" spans="2:9" s="255" customFormat="1" ht="18" customHeight="1" x14ac:dyDescent="0.15">
      <c r="B30" s="1209"/>
      <c r="C30" s="1230"/>
      <c r="D30" s="1175"/>
      <c r="E30" s="1154"/>
      <c r="F30" s="1226"/>
      <c r="G30" s="1226"/>
      <c r="H30" s="1175"/>
      <c r="I30" s="258"/>
    </row>
    <row r="31" spans="2:9" s="255" customFormat="1" ht="18" customHeight="1" x14ac:dyDescent="0.15">
      <c r="B31" s="1209"/>
      <c r="C31" s="1230"/>
      <c r="D31" s="1175"/>
      <c r="E31" s="1154"/>
      <c r="F31" s="1226"/>
      <c r="G31" s="1226"/>
      <c r="H31" s="1175"/>
      <c r="I31" s="258"/>
    </row>
    <row r="32" spans="2:9" s="255" customFormat="1" ht="18" customHeight="1" thickBot="1" x14ac:dyDescent="0.2">
      <c r="B32" s="1209"/>
      <c r="C32" s="1247" t="s">
        <v>551</v>
      </c>
      <c r="D32" s="1248"/>
      <c r="E32" s="1249" t="s">
        <v>552</v>
      </c>
      <c r="F32" s="1250"/>
      <c r="G32" s="1250"/>
      <c r="H32" s="1251"/>
      <c r="I32" s="766"/>
    </row>
    <row r="33" spans="2:9" ht="30" customHeight="1" thickTop="1" thickBot="1" x14ac:dyDescent="0.2">
      <c r="B33" s="333"/>
      <c r="C33" s="27"/>
      <c r="D33" s="27"/>
      <c r="E33" s="27"/>
      <c r="F33" s="27"/>
      <c r="G33" s="1224" t="s">
        <v>327</v>
      </c>
      <c r="H33" s="1225"/>
      <c r="I33" s="261">
        <f>SUM(I18:I32)</f>
        <v>0</v>
      </c>
    </row>
    <row r="34" spans="2:9" ht="23.25" customHeight="1" x14ac:dyDescent="0.15">
      <c r="B34" s="693" t="str">
        <f>IF(I33=D16,"","&lt;ERROR&gt;就職支援時間数が一致していません！")</f>
        <v/>
      </c>
    </row>
    <row r="35" spans="2:9" ht="14.25" thickBot="1" x14ac:dyDescent="0.2">
      <c r="B35" s="441" t="s">
        <v>395</v>
      </c>
      <c r="C35" s="3"/>
      <c r="E35" s="442"/>
      <c r="F35" s="3"/>
      <c r="G35" s="6"/>
      <c r="H35" s="6"/>
      <c r="I35" s="6"/>
    </row>
    <row r="36" spans="2:9" ht="144" customHeight="1" thickTop="1" thickBot="1" x14ac:dyDescent="0.2">
      <c r="B36" s="1227"/>
      <c r="C36" s="1228"/>
      <c r="D36" s="1228"/>
      <c r="E36" s="1228"/>
      <c r="F36" s="1228"/>
      <c r="G36" s="1228"/>
      <c r="H36" s="1228"/>
      <c r="I36" s="1229"/>
    </row>
    <row r="37" spans="2:9" ht="14.25" thickTop="1" x14ac:dyDescent="0.15"/>
    <row r="42" spans="2:9" ht="11.25" customHeight="1" x14ac:dyDescent="0.15"/>
  </sheetData>
  <sheetProtection formatCells="0" formatColumns="0" formatRows="0" insertRows="0" deleteRows="0"/>
  <mergeCells count="44">
    <mergeCell ref="B7:B8"/>
    <mergeCell ref="C12:I12"/>
    <mergeCell ref="E23:H23"/>
    <mergeCell ref="C21:D21"/>
    <mergeCell ref="E21:H21"/>
    <mergeCell ref="B18:B32"/>
    <mergeCell ref="C29:D29"/>
    <mergeCell ref="C19:D19"/>
    <mergeCell ref="E19:H19"/>
    <mergeCell ref="E29:H29"/>
    <mergeCell ref="C27:D27"/>
    <mergeCell ref="E27:H27"/>
    <mergeCell ref="C32:D32"/>
    <mergeCell ref="E32:H32"/>
    <mergeCell ref="C31:D31"/>
    <mergeCell ref="E31:H31"/>
    <mergeCell ref="D3:F3"/>
    <mergeCell ref="H3:I3"/>
    <mergeCell ref="C4:I4"/>
    <mergeCell ref="C18:D18"/>
    <mergeCell ref="E18:H18"/>
    <mergeCell ref="C17:D17"/>
    <mergeCell ref="E17:H17"/>
    <mergeCell ref="D10:I10"/>
    <mergeCell ref="H11:I11"/>
    <mergeCell ref="C8:D8"/>
    <mergeCell ref="D7:E7"/>
    <mergeCell ref="C20:D20"/>
    <mergeCell ref="E20:H20"/>
    <mergeCell ref="C23:D23"/>
    <mergeCell ref="C24:D24"/>
    <mergeCell ref="C22:D22"/>
    <mergeCell ref="E22:H22"/>
    <mergeCell ref="E24:H24"/>
    <mergeCell ref="G33:H33"/>
    <mergeCell ref="E30:H30"/>
    <mergeCell ref="B36:I36"/>
    <mergeCell ref="C25:D25"/>
    <mergeCell ref="E25:H25"/>
    <mergeCell ref="C30:D30"/>
    <mergeCell ref="C26:D26"/>
    <mergeCell ref="E26:H26"/>
    <mergeCell ref="C28:D28"/>
    <mergeCell ref="E28:H28"/>
  </mergeCells>
  <phoneticPr fontId="2"/>
  <conditionalFormatting sqref="I33">
    <cfRule type="cellIs" dxfId="35" priority="1" stopIfTrue="1" operator="notEqual">
      <formula>$D$16</formula>
    </cfRule>
  </conditionalFormatting>
  <conditionalFormatting sqref="D16">
    <cfRule type="cellIs" dxfId="34" priority="2" stopIfTrue="1" operator="notEqual">
      <formula>$I$33</formula>
    </cfRule>
    <cfRule type="cellIs" dxfId="33" priority="3" stopIfTrue="1" operator="notBetween">
      <formula>4</formula>
      <formula>8</formula>
    </cfRule>
  </conditionalFormatting>
  <printOptions horizontalCentered="1"/>
  <pageMargins left="0.78740157480314965" right="0.19685039370078741" top="0.59055118110236227" bottom="0.59055118110236227" header="0.39370078740157483" footer="0.31496062992125984"/>
  <pageSetup paperSize="9" fitToHeight="2" orientation="portrait" r:id="rId1"/>
  <headerFooter alignWithMargins="0">
    <oddHeader>&amp;R&amp;10&amp;F</oddHeader>
  </headerFooter>
  <rowBreaks count="1" manualBreakCount="1">
    <brk id="3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7"/>
  <sheetViews>
    <sheetView view="pageBreakPreview" zoomScale="90" zoomScaleNormal="100" zoomScaleSheetLayoutView="90" workbookViewId="0"/>
  </sheetViews>
  <sheetFormatPr defaultRowHeight="13.5" x14ac:dyDescent="0.15"/>
  <cols>
    <col min="1" max="1" width="6.5" customWidth="1"/>
    <col min="2" max="2" width="15.625" customWidth="1"/>
    <col min="3" max="3" width="5.625" customWidth="1"/>
    <col min="4" max="6" width="5.125" customWidth="1"/>
    <col min="7" max="7" width="26.625" customWidth="1"/>
    <col min="8" max="9" width="6.5" customWidth="1"/>
    <col min="10" max="10" width="8.625" customWidth="1"/>
    <col min="11" max="12" width="7.375" customWidth="1"/>
    <col min="13" max="13" width="26.5" customWidth="1"/>
    <col min="14" max="15" width="5.125" customWidth="1"/>
  </cols>
  <sheetData>
    <row r="1" spans="1:17" ht="28.5" customHeight="1" x14ac:dyDescent="0.15">
      <c r="A1" s="64" t="s">
        <v>287</v>
      </c>
      <c r="C1" s="64"/>
      <c r="D1" s="64"/>
      <c r="E1" s="64"/>
      <c r="F1" s="64"/>
      <c r="G1" s="64"/>
      <c r="H1" s="64"/>
      <c r="I1" s="64"/>
      <c r="J1" s="64"/>
      <c r="K1" s="64"/>
      <c r="L1" s="64"/>
      <c r="M1" s="64"/>
      <c r="N1" s="64"/>
      <c r="O1" s="64"/>
    </row>
    <row r="2" spans="1:17" ht="9" customHeight="1" x14ac:dyDescent="0.15">
      <c r="B2" s="64"/>
      <c r="C2" s="64"/>
      <c r="D2" s="64"/>
      <c r="E2" s="64"/>
      <c r="F2" s="64"/>
      <c r="G2" s="64"/>
      <c r="H2" s="64"/>
      <c r="I2" s="64"/>
      <c r="J2" s="64"/>
      <c r="K2" s="64"/>
      <c r="L2" s="64"/>
      <c r="M2" s="64"/>
      <c r="N2" s="64"/>
      <c r="O2" s="64"/>
      <c r="P2" s="64"/>
      <c r="Q2" s="64"/>
    </row>
    <row r="3" spans="1:17" ht="18" customHeight="1" x14ac:dyDescent="0.15">
      <c r="B3" s="149" t="s">
        <v>207</v>
      </c>
      <c r="D3" s="238">
        <f>入力表!E63</f>
        <v>0</v>
      </c>
      <c r="E3" s="148" t="s">
        <v>24</v>
      </c>
      <c r="G3" s="21"/>
      <c r="H3" s="21"/>
      <c r="I3" s="21"/>
      <c r="J3" s="514"/>
      <c r="K3" s="21"/>
      <c r="L3" s="9" t="s">
        <v>290</v>
      </c>
      <c r="M3" s="1256">
        <f>入力表!D53</f>
        <v>0</v>
      </c>
      <c r="N3" s="1256"/>
      <c r="O3" s="1256"/>
      <c r="P3" s="21"/>
      <c r="Q3" s="21"/>
    </row>
    <row r="4" spans="1:17" ht="18" customHeight="1" x14ac:dyDescent="0.15">
      <c r="G4" s="1"/>
      <c r="L4" s="9" t="s">
        <v>35</v>
      </c>
      <c r="M4" s="1257">
        <f>入力表!G7</f>
        <v>0</v>
      </c>
      <c r="N4" s="1257"/>
      <c r="O4" s="1257"/>
    </row>
    <row r="5" spans="1:17" ht="9" customHeight="1" x14ac:dyDescent="0.15">
      <c r="G5" s="1"/>
      <c r="L5" s="9"/>
      <c r="M5" s="10"/>
      <c r="N5" s="10"/>
      <c r="O5" s="10"/>
    </row>
    <row r="6" spans="1:17" ht="18" customHeight="1" thickBot="1" x14ac:dyDescent="0.2">
      <c r="A6" s="520"/>
      <c r="B6" s="208" t="s">
        <v>289</v>
      </c>
    </row>
    <row r="7" spans="1:17" s="1" customFormat="1" ht="30" customHeight="1" thickTop="1" x14ac:dyDescent="0.15">
      <c r="A7" s="1252" t="s">
        <v>511</v>
      </c>
      <c r="B7" s="1261" t="s">
        <v>53</v>
      </c>
      <c r="C7" s="1138" t="s">
        <v>302</v>
      </c>
      <c r="D7" s="1136" t="s">
        <v>329</v>
      </c>
      <c r="E7" s="1263"/>
      <c r="F7" s="1137"/>
      <c r="G7" s="1148" t="s">
        <v>55</v>
      </c>
      <c r="H7" s="1258" t="s">
        <v>175</v>
      </c>
      <c r="I7" s="1259"/>
      <c r="J7" s="639" t="s">
        <v>516</v>
      </c>
      <c r="K7" s="1263" t="s">
        <v>158</v>
      </c>
      <c r="L7" s="1263"/>
      <c r="M7" s="1260" t="s">
        <v>286</v>
      </c>
      <c r="N7" s="1136" t="s">
        <v>31</v>
      </c>
      <c r="O7" s="1142"/>
    </row>
    <row r="8" spans="1:17" s="1" customFormat="1" ht="53.25" customHeight="1" thickBot="1" x14ac:dyDescent="0.2">
      <c r="A8" s="1253"/>
      <c r="B8" s="1262"/>
      <c r="C8" s="1139"/>
      <c r="D8" s="225" t="s">
        <v>171</v>
      </c>
      <c r="E8" s="226" t="s">
        <v>172</v>
      </c>
      <c r="F8" s="227" t="s">
        <v>173</v>
      </c>
      <c r="G8" s="1139"/>
      <c r="H8" s="222" t="s">
        <v>159</v>
      </c>
      <c r="I8" s="631" t="s">
        <v>317</v>
      </c>
      <c r="J8" s="640" t="s">
        <v>514</v>
      </c>
      <c r="K8" s="635" t="s">
        <v>517</v>
      </c>
      <c r="L8" s="211" t="s">
        <v>42</v>
      </c>
      <c r="M8" s="1141"/>
      <c r="N8" s="231" t="s">
        <v>12</v>
      </c>
      <c r="O8" s="223" t="s">
        <v>42</v>
      </c>
    </row>
    <row r="9" spans="1:17" s="1" customFormat="1" ht="26.25" customHeight="1" thickTop="1" x14ac:dyDescent="0.15">
      <c r="A9" s="521"/>
      <c r="B9" s="522" t="s">
        <v>300</v>
      </c>
      <c r="C9" s="523">
        <v>40</v>
      </c>
      <c r="D9" s="524" t="s">
        <v>544</v>
      </c>
      <c r="E9" s="525"/>
      <c r="F9" s="526"/>
      <c r="G9" s="523" t="s">
        <v>170</v>
      </c>
      <c r="H9" s="527" t="s">
        <v>163</v>
      </c>
      <c r="I9" s="632" t="s">
        <v>164</v>
      </c>
      <c r="J9" s="641" t="s">
        <v>539</v>
      </c>
      <c r="K9" s="636" t="s">
        <v>396</v>
      </c>
      <c r="L9" s="522"/>
      <c r="M9" s="694" t="s">
        <v>540</v>
      </c>
      <c r="N9" s="528" t="s">
        <v>397</v>
      </c>
      <c r="O9" s="529"/>
      <c r="P9" s="443"/>
    </row>
    <row r="10" spans="1:17" s="1" customFormat="1" ht="26.25" customHeight="1" x14ac:dyDescent="0.15">
      <c r="A10" s="530"/>
      <c r="B10" s="531" t="s">
        <v>398</v>
      </c>
      <c r="C10" s="532">
        <v>56</v>
      </c>
      <c r="D10" s="533"/>
      <c r="E10" s="534"/>
      <c r="F10" s="531" t="s">
        <v>399</v>
      </c>
      <c r="G10" s="532" t="s">
        <v>400</v>
      </c>
      <c r="H10" s="535" t="s">
        <v>401</v>
      </c>
      <c r="I10" s="633" t="s">
        <v>402</v>
      </c>
      <c r="J10" s="642" t="s">
        <v>541</v>
      </c>
      <c r="K10" s="637" t="s">
        <v>161</v>
      </c>
      <c r="L10" s="537"/>
      <c r="M10" s="695" t="s">
        <v>542</v>
      </c>
      <c r="N10" s="538"/>
      <c r="O10" s="539" t="s">
        <v>403</v>
      </c>
      <c r="P10" s="443"/>
    </row>
    <row r="11" spans="1:17" s="1" customFormat="1" ht="26.25" customHeight="1" x14ac:dyDescent="0.15">
      <c r="A11" s="530"/>
      <c r="B11" s="531" t="s">
        <v>404</v>
      </c>
      <c r="C11" s="532">
        <v>28</v>
      </c>
      <c r="D11" s="533" t="s">
        <v>299</v>
      </c>
      <c r="E11" s="534"/>
      <c r="F11" s="531"/>
      <c r="G11" s="532" t="s">
        <v>405</v>
      </c>
      <c r="H11" s="535" t="s">
        <v>406</v>
      </c>
      <c r="I11" s="633" t="s">
        <v>406</v>
      </c>
      <c r="J11" s="642" t="s">
        <v>539</v>
      </c>
      <c r="K11" s="637"/>
      <c r="L11" s="537" t="s">
        <v>161</v>
      </c>
      <c r="M11" s="696" t="s">
        <v>543</v>
      </c>
      <c r="N11" s="538" t="s">
        <v>407</v>
      </c>
      <c r="O11" s="539"/>
      <c r="P11" s="443"/>
    </row>
    <row r="12" spans="1:17" s="1" customFormat="1" ht="26.25" customHeight="1" thickBot="1" x14ac:dyDescent="0.2">
      <c r="A12" s="550"/>
      <c r="B12" s="540" t="s">
        <v>408</v>
      </c>
      <c r="C12" s="541">
        <v>38</v>
      </c>
      <c r="D12" s="542" t="s">
        <v>399</v>
      </c>
      <c r="E12" s="543"/>
      <c r="F12" s="540"/>
      <c r="G12" s="541" t="s">
        <v>409</v>
      </c>
      <c r="H12" s="544" t="s">
        <v>406</v>
      </c>
      <c r="I12" s="634" t="s">
        <v>410</v>
      </c>
      <c r="J12" s="643"/>
      <c r="K12" s="638"/>
      <c r="L12" s="545" t="s">
        <v>396</v>
      </c>
      <c r="M12" s="697" t="s">
        <v>411</v>
      </c>
      <c r="N12" s="546" t="s">
        <v>412</v>
      </c>
      <c r="O12" s="547"/>
      <c r="P12" s="443"/>
    </row>
    <row r="13" spans="1:17" s="255" customFormat="1" ht="35.1" customHeight="1" thickTop="1" x14ac:dyDescent="0.15">
      <c r="A13" s="551">
        <v>1</v>
      </c>
      <c r="B13" s="377"/>
      <c r="C13" s="240"/>
      <c r="D13" s="241"/>
      <c r="E13" s="242"/>
      <c r="F13" s="240"/>
      <c r="G13" s="243"/>
      <c r="H13" s="376"/>
      <c r="I13" s="377"/>
      <c r="J13" s="518"/>
      <c r="K13" s="548"/>
      <c r="L13" s="240"/>
      <c r="M13" s="243"/>
      <c r="N13" s="244"/>
      <c r="O13" s="245"/>
    </row>
    <row r="14" spans="1:17" s="255" customFormat="1" ht="35.1" customHeight="1" x14ac:dyDescent="0.15">
      <c r="A14" s="552">
        <v>2</v>
      </c>
      <c r="B14" s="246"/>
      <c r="C14" s="246"/>
      <c r="D14" s="247"/>
      <c r="E14" s="248"/>
      <c r="F14" s="246"/>
      <c r="G14" s="249"/>
      <c r="H14" s="250"/>
      <c r="I14" s="246"/>
      <c r="J14" s="519"/>
      <c r="K14" s="549"/>
      <c r="L14" s="246"/>
      <c r="M14" s="249"/>
      <c r="N14" s="250"/>
      <c r="O14" s="251"/>
    </row>
    <row r="15" spans="1:17" s="255" customFormat="1" ht="35.1" customHeight="1" x14ac:dyDescent="0.15">
      <c r="A15" s="552">
        <v>3</v>
      </c>
      <c r="B15" s="246"/>
      <c r="C15" s="246"/>
      <c r="D15" s="247"/>
      <c r="E15" s="248"/>
      <c r="F15" s="246"/>
      <c r="G15" s="249"/>
      <c r="H15" s="250"/>
      <c r="I15" s="246"/>
      <c r="J15" s="519"/>
      <c r="K15" s="549"/>
      <c r="L15" s="246"/>
      <c r="M15" s="249"/>
      <c r="N15" s="250"/>
      <c r="O15" s="251"/>
    </row>
    <row r="16" spans="1:17" s="255" customFormat="1" ht="35.1" customHeight="1" x14ac:dyDescent="0.15">
      <c r="A16" s="552">
        <v>4</v>
      </c>
      <c r="B16" s="246"/>
      <c r="C16" s="246"/>
      <c r="D16" s="247"/>
      <c r="E16" s="248"/>
      <c r="F16" s="246"/>
      <c r="G16" s="249"/>
      <c r="H16" s="250"/>
      <c r="I16" s="246"/>
      <c r="J16" s="519"/>
      <c r="K16" s="549"/>
      <c r="L16" s="246"/>
      <c r="M16" s="249"/>
      <c r="N16" s="250"/>
      <c r="O16" s="251"/>
    </row>
    <row r="17" spans="1:15" s="255" customFormat="1" ht="35.1" customHeight="1" x14ac:dyDescent="0.15">
      <c r="A17" s="552">
        <v>5</v>
      </c>
      <c r="B17" s="246"/>
      <c r="C17" s="246"/>
      <c r="D17" s="247"/>
      <c r="E17" s="248"/>
      <c r="F17" s="246"/>
      <c r="G17" s="249"/>
      <c r="H17" s="250"/>
      <c r="I17" s="246"/>
      <c r="J17" s="519"/>
      <c r="K17" s="549"/>
      <c r="L17" s="246"/>
      <c r="M17" s="249"/>
      <c r="N17" s="250"/>
      <c r="O17" s="251"/>
    </row>
    <row r="18" spans="1:15" s="255" customFormat="1" ht="35.1" customHeight="1" x14ac:dyDescent="0.15">
      <c r="A18" s="552">
        <v>6</v>
      </c>
      <c r="B18" s="246"/>
      <c r="C18" s="246"/>
      <c r="D18" s="247"/>
      <c r="E18" s="248"/>
      <c r="F18" s="246"/>
      <c r="G18" s="249"/>
      <c r="H18" s="250"/>
      <c r="I18" s="246"/>
      <c r="J18" s="519"/>
      <c r="K18" s="549"/>
      <c r="L18" s="246"/>
      <c r="M18" s="249"/>
      <c r="N18" s="250"/>
      <c r="O18" s="251"/>
    </row>
    <row r="19" spans="1:15" s="255" customFormat="1" ht="35.1" customHeight="1" x14ac:dyDescent="0.15">
      <c r="A19" s="552">
        <v>7</v>
      </c>
      <c r="B19" s="246"/>
      <c r="C19" s="246"/>
      <c r="D19" s="247"/>
      <c r="E19" s="248"/>
      <c r="F19" s="246"/>
      <c r="G19" s="249"/>
      <c r="H19" s="250"/>
      <c r="I19" s="246"/>
      <c r="J19" s="519"/>
      <c r="K19" s="549"/>
      <c r="L19" s="246"/>
      <c r="M19" s="249"/>
      <c r="N19" s="250"/>
      <c r="O19" s="251"/>
    </row>
    <row r="20" spans="1:15" s="255" customFormat="1" ht="35.1" customHeight="1" x14ac:dyDescent="0.15">
      <c r="A20" s="552">
        <v>8</v>
      </c>
      <c r="B20" s="246"/>
      <c r="C20" s="246"/>
      <c r="D20" s="247"/>
      <c r="E20" s="248"/>
      <c r="F20" s="246"/>
      <c r="G20" s="249"/>
      <c r="H20" s="250"/>
      <c r="I20" s="246"/>
      <c r="J20" s="519"/>
      <c r="K20" s="549"/>
      <c r="L20" s="246"/>
      <c r="M20" s="249"/>
      <c r="N20" s="250"/>
      <c r="O20" s="251"/>
    </row>
    <row r="21" spans="1:15" s="255" customFormat="1" ht="35.1" customHeight="1" x14ac:dyDescent="0.15">
      <c r="A21" s="552">
        <v>9</v>
      </c>
      <c r="B21" s="246"/>
      <c r="C21" s="246"/>
      <c r="D21" s="247"/>
      <c r="E21" s="248"/>
      <c r="F21" s="246"/>
      <c r="G21" s="249"/>
      <c r="H21" s="250"/>
      <c r="I21" s="246"/>
      <c r="J21" s="519"/>
      <c r="K21" s="549"/>
      <c r="L21" s="246"/>
      <c r="M21" s="249"/>
      <c r="N21" s="250"/>
      <c r="O21" s="251"/>
    </row>
    <row r="22" spans="1:15" s="255" customFormat="1" ht="35.1" customHeight="1" thickBot="1" x14ac:dyDescent="0.2">
      <c r="A22" s="553">
        <v>10</v>
      </c>
      <c r="B22" s="577"/>
      <c r="C22" s="246"/>
      <c r="D22" s="247"/>
      <c r="E22" s="248"/>
      <c r="F22" s="246"/>
      <c r="G22" s="249"/>
      <c r="H22" s="250"/>
      <c r="I22" s="246"/>
      <c r="J22" s="519"/>
      <c r="K22" s="549"/>
      <c r="L22" s="246"/>
      <c r="M22" s="249"/>
      <c r="N22" s="250"/>
      <c r="O22" s="251"/>
    </row>
    <row r="23" spans="1:15" s="28" customFormat="1" ht="35.1" customHeight="1" thickTop="1" thickBot="1" x14ac:dyDescent="0.2">
      <c r="A23" s="1254" t="s">
        <v>518</v>
      </c>
      <c r="B23" s="1255"/>
      <c r="C23" s="239">
        <f>COUNTIF(B13:B22,"*")</f>
        <v>0</v>
      </c>
      <c r="D23" s="215" t="s">
        <v>24</v>
      </c>
      <c r="E23" s="215"/>
      <c r="F23" s="215"/>
      <c r="G23" s="216"/>
      <c r="H23" s="1264" t="s">
        <v>522</v>
      </c>
      <c r="I23" s="1265"/>
      <c r="J23" s="575">
        <f>COUNTIF(J13:J22,"○")+COUNTIF(J16:J22,"△")</f>
        <v>0</v>
      </c>
      <c r="K23" s="576" t="s">
        <v>523</v>
      </c>
      <c r="L23" s="216"/>
      <c r="M23" s="215"/>
      <c r="N23" s="215"/>
      <c r="O23" s="224"/>
    </row>
    <row r="24" spans="1:15" ht="9" customHeight="1" thickTop="1" x14ac:dyDescent="0.15">
      <c r="B24" s="3"/>
      <c r="D24" s="206"/>
      <c r="E24" s="206"/>
      <c r="F24" s="206"/>
      <c r="G24" s="206"/>
    </row>
    <row r="25" spans="1:15" x14ac:dyDescent="0.15">
      <c r="C25" s="236" t="str">
        <f>IF(C23=D3,"","＜ERROR＞就職担当者数が一致していません！")</f>
        <v/>
      </c>
    </row>
    <row r="27" spans="1:15" x14ac:dyDescent="0.15">
      <c r="F27" s="3"/>
    </row>
  </sheetData>
  <sheetProtection sheet="1" objects="1" scenarios="1" formatCells="0" formatColumns="0" formatRows="0" insertRows="0" deleteRows="0"/>
  <mergeCells count="13">
    <mergeCell ref="A7:A8"/>
    <mergeCell ref="A23:B23"/>
    <mergeCell ref="M3:O3"/>
    <mergeCell ref="M4:O4"/>
    <mergeCell ref="N7:O7"/>
    <mergeCell ref="H7:I7"/>
    <mergeCell ref="M7:M8"/>
    <mergeCell ref="B7:B8"/>
    <mergeCell ref="D7:F7"/>
    <mergeCell ref="G7:G8"/>
    <mergeCell ref="K7:L7"/>
    <mergeCell ref="C7:C8"/>
    <mergeCell ref="H23:I23"/>
  </mergeCells>
  <phoneticPr fontId="2"/>
  <dataValidations count="2">
    <dataValidation type="list" allowBlank="1" showInputMessage="1" showErrorMessage="1" sqref="D13:F22 K13:L22 N13:O22">
      <formula1>"○"</formula1>
    </dataValidation>
    <dataValidation type="list" allowBlank="1" showInputMessage="1" showErrorMessage="1" sqref="J13:J22">
      <formula1>"○,△"</formula1>
    </dataValidation>
  </dataValidations>
  <printOptions horizontalCentered="1"/>
  <pageMargins left="0.39370078740157483" right="0.39370078740157483" top="0.39370078740157483" bottom="0.39370078740157483" header="0.11811023622047245" footer="0.31496062992125984"/>
  <pageSetup paperSize="9" scale="87" orientation="landscape" r:id="rId1"/>
  <headerFooter alignWithMargins="0">
    <oddHeader>&amp;R&amp;10&amp;F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23</vt:i4>
      </vt:variant>
    </vt:vector>
  </HeadingPairs>
  <TitlesOfParts>
    <vt:vector size="38" baseType="lpstr">
      <vt:lpstr>入力表</vt:lpstr>
      <vt:lpstr>１契約者及び訓練規模等</vt:lpstr>
      <vt:lpstr>２委託実績</vt:lpstr>
      <vt:lpstr>３訓練実施施設の概要</vt:lpstr>
      <vt:lpstr>４訓練の概要</vt:lpstr>
      <vt:lpstr>５講師名簿</vt:lpstr>
      <vt:lpstr>６カリキュラム</vt:lpstr>
      <vt:lpstr>７就職支援の概要・カリキュラム</vt:lpstr>
      <vt:lpstr>８就職担当名簿</vt:lpstr>
      <vt:lpstr>９月別カリキュラム(9月)</vt:lpstr>
      <vt:lpstr>９月別カリキュラム(9月) (2ヶ月)</vt:lpstr>
      <vt:lpstr>９月別カリキュラム(2月)</vt:lpstr>
      <vt:lpstr>９月別カリキュラム(2月) (2ヶ月) </vt:lpstr>
      <vt:lpstr>１０テキスト内訳</vt:lpstr>
      <vt:lpstr>１１提出物一覧</vt:lpstr>
      <vt:lpstr>'１０テキスト内訳'!Print_Area</vt:lpstr>
      <vt:lpstr>'１１提出物一覧'!Print_Area</vt:lpstr>
      <vt:lpstr>'１契約者及び訓練規模等'!Print_Area</vt:lpstr>
      <vt:lpstr>'２委託実績'!Print_Area</vt:lpstr>
      <vt:lpstr>'３訓練実施施設の概要'!Print_Area</vt:lpstr>
      <vt:lpstr>'４訓練の概要'!Print_Area</vt:lpstr>
      <vt:lpstr>'５講師名簿'!Print_Area</vt:lpstr>
      <vt:lpstr>'６カリキュラム'!Print_Area</vt:lpstr>
      <vt:lpstr>'７就職支援の概要・カリキュラム'!Print_Area</vt:lpstr>
      <vt:lpstr>'８就職担当名簿'!Print_Area</vt:lpstr>
      <vt:lpstr>'９月別カリキュラム(2月)'!Print_Area</vt:lpstr>
      <vt:lpstr>'９月別カリキュラム(2月) (2ヶ月) '!Print_Area</vt:lpstr>
      <vt:lpstr>'９月別カリキュラム(9月)'!Print_Area</vt:lpstr>
      <vt:lpstr>'９月別カリキュラム(9月) (2ヶ月)'!Print_Area</vt:lpstr>
      <vt:lpstr>入力表!Print_Area</vt:lpstr>
      <vt:lpstr>'１契約者及び訓練規模等'!Print_Titles</vt:lpstr>
      <vt:lpstr>'３訓練実施施設の概要'!Print_Titles</vt:lpstr>
      <vt:lpstr>'６カリキュラム'!Print_Titles</vt:lpstr>
      <vt:lpstr>学科時間</vt:lpstr>
      <vt:lpstr>実技時間</vt:lpstr>
      <vt:lpstr>実訓練時間</vt:lpstr>
      <vt:lpstr>就職支援時間</vt:lpstr>
      <vt:lpstr>総訓練時間</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2016-12-12T06:15:31Z</cp:lastPrinted>
  <dcterms:created xsi:type="dcterms:W3CDTF">2002-03-05T01:29:04Z</dcterms:created>
  <dcterms:modified xsi:type="dcterms:W3CDTF">2017-10-05T03:05:50Z</dcterms:modified>
</cp:coreProperties>
</file>